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09"/>
  <workbookPr defaultThemeVersion="166925"/>
  <mc:AlternateContent xmlns:mc="http://schemas.openxmlformats.org/markup-compatibility/2006">
    <mc:Choice Requires="x15">
      <x15ac:absPath xmlns:x15ac="http://schemas.microsoft.com/office/spreadsheetml/2010/11/ac" url="https://seai.sharepoint.com/sites/HeatProject/Shared Documents/WS 4 - Heat and other networks/1. Deliverables/1. Approved/Final Launch Deliverables/"/>
    </mc:Choice>
  </mc:AlternateContent>
  <xr:revisionPtr revIDLastSave="22" documentId="8_{8BDD4F5F-2F95-4B00-8E53-F5BC24B1DBDF}" xr6:coauthVersionLast="47" xr6:coauthVersionMax="47" xr10:uidLastSave="{6E5864E8-386B-4691-8696-B575870656E0}"/>
  <bookViews>
    <workbookView xWindow="-120" yWindow="-120" windowWidth="29040" windowHeight="15840" xr2:uid="{E7B89D35-C1E7-4682-9381-1E804609956A}"/>
  </bookViews>
  <sheets>
    <sheet name="Cover Sheet" sheetId="18" r:id="rId1"/>
    <sheet name="DSO" sheetId="14" r:id="rId2"/>
    <sheet name="TAO" sheetId="16" r:id="rId3"/>
    <sheet name="TSO" sheetId="1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87" i="14" l="1"/>
  <c r="M87" i="14"/>
  <c r="M78" i="14"/>
  <c r="N78" i="14"/>
  <c r="M79" i="14"/>
  <c r="N79" i="14"/>
  <c r="M80" i="14"/>
  <c r="N80" i="14"/>
  <c r="M81" i="14"/>
  <c r="N81" i="14"/>
  <c r="M82" i="14"/>
  <c r="N82" i="14"/>
  <c r="M83" i="14"/>
  <c r="N83" i="14"/>
  <c r="M84" i="14"/>
  <c r="N84" i="14"/>
  <c r="M85" i="14"/>
  <c r="N85" i="14"/>
  <c r="H60" i="17" l="1"/>
  <c r="I60" i="17" s="1"/>
  <c r="J60" i="17" s="1"/>
  <c r="K60" i="17" s="1"/>
  <c r="H59" i="17"/>
  <c r="I59" i="17" s="1"/>
  <c r="J59" i="17" s="1"/>
  <c r="K59" i="17" s="1"/>
  <c r="H58" i="17"/>
  <c r="I58" i="17" s="1"/>
  <c r="J58" i="17" s="1"/>
  <c r="K58" i="17" s="1"/>
  <c r="H49" i="17"/>
  <c r="I49" i="17" s="1"/>
  <c r="J49" i="17" s="1"/>
  <c r="K49" i="17" s="1"/>
  <c r="H50" i="17"/>
  <c r="I50" i="17" s="1"/>
  <c r="J50" i="17" s="1"/>
  <c r="K50" i="17" s="1"/>
  <c r="H51" i="17"/>
  <c r="I51" i="17" s="1"/>
  <c r="J51" i="17" s="1"/>
  <c r="K51" i="17" s="1"/>
  <c r="H52" i="17"/>
  <c r="I52" i="17" s="1"/>
  <c r="J52" i="17" s="1"/>
  <c r="K52" i="17" s="1"/>
  <c r="H53" i="17"/>
  <c r="I53" i="17" s="1"/>
  <c r="J53" i="17" s="1"/>
  <c r="K53" i="17" s="1"/>
  <c r="H54" i="17"/>
  <c r="I54" i="17" s="1"/>
  <c r="J54" i="17" s="1"/>
  <c r="K54" i="17" s="1"/>
  <c r="H55" i="17"/>
  <c r="I55" i="17" s="1"/>
  <c r="J55" i="17" s="1"/>
  <c r="K55" i="17" s="1"/>
  <c r="H56" i="17"/>
  <c r="I56" i="17" s="1"/>
  <c r="J56" i="17" s="1"/>
  <c r="K56" i="17" s="1"/>
  <c r="I48" i="17"/>
  <c r="J48" i="17" s="1"/>
  <c r="K48" i="17" s="1"/>
  <c r="H48" i="17"/>
  <c r="H47" i="17"/>
  <c r="I47" i="17" s="1"/>
  <c r="J47" i="17" s="1"/>
  <c r="K47" i="17" s="1"/>
  <c r="H36" i="17"/>
  <c r="I36" i="17" s="1"/>
  <c r="J36" i="17" s="1"/>
  <c r="K36" i="17" s="1"/>
  <c r="H37" i="17"/>
  <c r="I37" i="17"/>
  <c r="J37" i="17" s="1"/>
  <c r="K37" i="17" s="1"/>
  <c r="H38" i="17"/>
  <c r="I38" i="17" s="1"/>
  <c r="J38" i="17" s="1"/>
  <c r="K38" i="17" s="1"/>
  <c r="H39" i="17"/>
  <c r="I39" i="17" s="1"/>
  <c r="J39" i="17" s="1"/>
  <c r="K39" i="17" s="1"/>
  <c r="H40" i="17"/>
  <c r="I40" i="17" s="1"/>
  <c r="J40" i="17" s="1"/>
  <c r="K40" i="17" s="1"/>
  <c r="H41" i="17"/>
  <c r="I41" i="17"/>
  <c r="J41" i="17" s="1"/>
  <c r="K41" i="17" s="1"/>
  <c r="H42" i="17"/>
  <c r="I42" i="17" s="1"/>
  <c r="J42" i="17" s="1"/>
  <c r="K42" i="17" s="1"/>
  <c r="H43" i="17"/>
  <c r="I43" i="17" s="1"/>
  <c r="J43" i="17" s="1"/>
  <c r="K43" i="17" s="1"/>
  <c r="H35" i="17"/>
  <c r="I35" i="17" s="1"/>
  <c r="J35" i="17" s="1"/>
  <c r="K35" i="17" s="1"/>
  <c r="H34" i="17"/>
  <c r="I34" i="17" s="1"/>
  <c r="J34" i="17" s="1"/>
  <c r="K34" i="17" s="1"/>
  <c r="H16" i="17"/>
  <c r="I16" i="17" s="1"/>
  <c r="J16" i="17" s="1"/>
  <c r="K16" i="17" s="1"/>
  <c r="H17" i="17"/>
  <c r="I17" i="17" s="1"/>
  <c r="J17" i="17" s="1"/>
  <c r="K17" i="17" s="1"/>
  <c r="H18" i="17"/>
  <c r="I18" i="17" s="1"/>
  <c r="J18" i="17" s="1"/>
  <c r="K18" i="17" s="1"/>
  <c r="H19" i="17"/>
  <c r="I19" i="17" s="1"/>
  <c r="J19" i="17" s="1"/>
  <c r="K19" i="17" s="1"/>
  <c r="H20" i="17"/>
  <c r="I20" i="17" s="1"/>
  <c r="J20" i="17" s="1"/>
  <c r="K20" i="17" s="1"/>
  <c r="H21" i="17"/>
  <c r="I21" i="17" s="1"/>
  <c r="J21" i="17" s="1"/>
  <c r="K21" i="17" s="1"/>
  <c r="H22" i="17"/>
  <c r="I22" i="17" s="1"/>
  <c r="J22" i="17" s="1"/>
  <c r="K22" i="17" s="1"/>
  <c r="H23" i="17"/>
  <c r="I23" i="17" s="1"/>
  <c r="J23" i="17" s="1"/>
  <c r="K23" i="17" s="1"/>
  <c r="H24" i="17"/>
  <c r="I24" i="17" s="1"/>
  <c r="J24" i="17" s="1"/>
  <c r="K24" i="17" s="1"/>
  <c r="H25" i="17"/>
  <c r="I25" i="17" s="1"/>
  <c r="J25" i="17" s="1"/>
  <c r="K25" i="17" s="1"/>
  <c r="H26" i="17"/>
  <c r="I26" i="17" s="1"/>
  <c r="J26" i="17" s="1"/>
  <c r="K26" i="17" s="1"/>
  <c r="H27" i="17"/>
  <c r="I27" i="17" s="1"/>
  <c r="J27" i="17" s="1"/>
  <c r="K27" i="17" s="1"/>
  <c r="H28" i="17"/>
  <c r="I28" i="17" s="1"/>
  <c r="J28" i="17" s="1"/>
  <c r="K28" i="17" s="1"/>
  <c r="H29" i="17"/>
  <c r="I29" i="17" s="1"/>
  <c r="J29" i="17" s="1"/>
  <c r="K29" i="17" s="1"/>
  <c r="H30" i="17"/>
  <c r="I30" i="17" s="1"/>
  <c r="J30" i="17" s="1"/>
  <c r="K30" i="17" s="1"/>
  <c r="H31" i="17"/>
  <c r="I31" i="17" s="1"/>
  <c r="J31" i="17" s="1"/>
  <c r="K31" i="17" s="1"/>
  <c r="H15" i="17"/>
  <c r="I15" i="17" s="1"/>
  <c r="J15" i="17" s="1"/>
  <c r="K15" i="17" s="1"/>
  <c r="H14" i="17"/>
  <c r="F26" i="17"/>
  <c r="H35" i="16"/>
  <c r="I35" i="16" s="1"/>
  <c r="J35" i="16" s="1"/>
  <c r="K35" i="16" s="1"/>
  <c r="H34" i="16"/>
  <c r="I34" i="16" s="1"/>
  <c r="J34" i="16" s="1"/>
  <c r="K34" i="16" s="1"/>
  <c r="H33" i="16"/>
  <c r="I33" i="16" s="1"/>
  <c r="J33" i="16" s="1"/>
  <c r="K33" i="16" s="1"/>
  <c r="H30" i="16"/>
  <c r="I30" i="16" s="1"/>
  <c r="J30" i="16" s="1"/>
  <c r="K30" i="16" s="1"/>
  <c r="H20" i="16"/>
  <c r="I20" i="16" s="1"/>
  <c r="J20" i="16" s="1"/>
  <c r="K20" i="16" s="1"/>
  <c r="H22" i="16"/>
  <c r="I22" i="16" s="1"/>
  <c r="J22" i="16" s="1"/>
  <c r="K22" i="16" s="1"/>
  <c r="H23" i="16"/>
  <c r="I23" i="16"/>
  <c r="J23" i="16" s="1"/>
  <c r="K23" i="16" s="1"/>
  <c r="H15" i="16"/>
  <c r="I15" i="16" s="1"/>
  <c r="J15" i="16" s="1"/>
  <c r="K15" i="16" s="1"/>
  <c r="H100" i="14"/>
  <c r="I100" i="14" s="1"/>
  <c r="J100" i="14" s="1"/>
  <c r="K100" i="14" s="1"/>
  <c r="H101" i="14"/>
  <c r="I101" i="14"/>
  <c r="J101" i="14"/>
  <c r="K101" i="14"/>
  <c r="H102" i="14"/>
  <c r="I102" i="14" s="1"/>
  <c r="J102" i="14" s="1"/>
  <c r="K102" i="14" s="1"/>
  <c r="H103" i="14"/>
  <c r="I103" i="14"/>
  <c r="J103" i="14"/>
  <c r="K103" i="14"/>
  <c r="H104" i="14"/>
  <c r="I104" i="14" s="1"/>
  <c r="J104" i="14" s="1"/>
  <c r="K104" i="14" s="1"/>
  <c r="H105" i="14"/>
  <c r="I105" i="14"/>
  <c r="J105" i="14"/>
  <c r="K105" i="14"/>
  <c r="H106" i="14"/>
  <c r="I106" i="14" s="1"/>
  <c r="J106" i="14" s="1"/>
  <c r="K106" i="14" s="1"/>
  <c r="H107" i="14"/>
  <c r="I107" i="14"/>
  <c r="J107" i="14"/>
  <c r="K107" i="14"/>
  <c r="H108" i="14"/>
  <c r="I108" i="14" s="1"/>
  <c r="J108" i="14" s="1"/>
  <c r="K108" i="14" s="1"/>
  <c r="H109" i="14"/>
  <c r="I109" i="14"/>
  <c r="J109" i="14"/>
  <c r="K109" i="14"/>
  <c r="H110" i="14"/>
  <c r="I110" i="14" s="1"/>
  <c r="J110" i="14" s="1"/>
  <c r="K110" i="14" s="1"/>
  <c r="I99" i="14"/>
  <c r="J99" i="14" s="1"/>
  <c r="K99" i="14" s="1"/>
  <c r="H99" i="14"/>
  <c r="H98" i="14"/>
  <c r="I98" i="14" s="1"/>
  <c r="J98" i="14" s="1"/>
  <c r="K98" i="14" s="1"/>
  <c r="H79" i="14"/>
  <c r="I79" i="14" s="1"/>
  <c r="J79" i="14" s="1"/>
  <c r="K79" i="14" s="1"/>
  <c r="H80" i="14"/>
  <c r="I80" i="14" s="1"/>
  <c r="J80" i="14" s="1"/>
  <c r="K80" i="14" s="1"/>
  <c r="H81" i="14"/>
  <c r="I81" i="14" s="1"/>
  <c r="J81" i="14" s="1"/>
  <c r="K81" i="14" s="1"/>
  <c r="H82" i="14"/>
  <c r="I82" i="14" s="1"/>
  <c r="J82" i="14" s="1"/>
  <c r="K82" i="14" s="1"/>
  <c r="H83" i="14"/>
  <c r="I83" i="14" s="1"/>
  <c r="J83" i="14" s="1"/>
  <c r="K83" i="14" s="1"/>
  <c r="H84" i="14"/>
  <c r="I84" i="14" s="1"/>
  <c r="J84" i="14" s="1"/>
  <c r="K84" i="14" s="1"/>
  <c r="H85" i="14"/>
  <c r="I85" i="14" s="1"/>
  <c r="J85" i="14" s="1"/>
  <c r="K85" i="14" s="1"/>
  <c r="H86" i="14"/>
  <c r="I86" i="14" s="1"/>
  <c r="J86" i="14" s="1"/>
  <c r="K86" i="14" s="1"/>
  <c r="H87" i="14"/>
  <c r="I87" i="14" s="1"/>
  <c r="J87" i="14" s="1"/>
  <c r="K87" i="14" s="1"/>
  <c r="H88" i="14"/>
  <c r="I88" i="14" s="1"/>
  <c r="J88" i="14" s="1"/>
  <c r="K88" i="14" s="1"/>
  <c r="H89" i="14"/>
  <c r="I89" i="14" s="1"/>
  <c r="J89" i="14" s="1"/>
  <c r="K89" i="14" s="1"/>
  <c r="H90" i="14"/>
  <c r="I90" i="14" s="1"/>
  <c r="J90" i="14" s="1"/>
  <c r="K90" i="14" s="1"/>
  <c r="H91" i="14"/>
  <c r="I91" i="14" s="1"/>
  <c r="J91" i="14" s="1"/>
  <c r="K91" i="14" s="1"/>
  <c r="H92" i="14"/>
  <c r="I92" i="14" s="1"/>
  <c r="J92" i="14" s="1"/>
  <c r="K92" i="14" s="1"/>
  <c r="H93" i="14"/>
  <c r="I93" i="14" s="1"/>
  <c r="J93" i="14" s="1"/>
  <c r="K93" i="14" s="1"/>
  <c r="H94" i="14"/>
  <c r="I94" i="14" s="1"/>
  <c r="J94" i="14" s="1"/>
  <c r="K94" i="14" s="1"/>
  <c r="H95" i="14"/>
  <c r="I95" i="14" s="1"/>
  <c r="J95" i="14" s="1"/>
  <c r="K95" i="14" s="1"/>
  <c r="H78" i="14"/>
  <c r="I78" i="14" s="1"/>
  <c r="J78" i="14" s="1"/>
  <c r="K78" i="14" s="1"/>
  <c r="I77" i="14"/>
  <c r="J77" i="14" s="1"/>
  <c r="K77" i="14" s="1"/>
  <c r="H77" i="14"/>
  <c r="H56" i="14"/>
  <c r="I56" i="14" s="1"/>
  <c r="J56" i="14" s="1"/>
  <c r="K56" i="14" s="1"/>
  <c r="H55" i="14"/>
  <c r="I55" i="14" s="1"/>
  <c r="J55" i="14" s="1"/>
  <c r="K55" i="14" s="1"/>
  <c r="H54" i="14"/>
  <c r="I54" i="14" s="1"/>
  <c r="J54" i="14" s="1"/>
  <c r="K54" i="14" s="1"/>
  <c r="H53" i="14"/>
  <c r="I53" i="14" s="1"/>
  <c r="J53" i="14" s="1"/>
  <c r="K53" i="14" s="1"/>
  <c r="H52" i="14"/>
  <c r="I52" i="14" s="1"/>
  <c r="J52" i="14" s="1"/>
  <c r="K52" i="14" s="1"/>
  <c r="H51" i="14"/>
  <c r="I51" i="14" s="1"/>
  <c r="J51" i="14" s="1"/>
  <c r="K51" i="14" s="1"/>
  <c r="H50" i="14"/>
  <c r="I50" i="14" s="1"/>
  <c r="J50" i="14" s="1"/>
  <c r="K50" i="14" s="1"/>
  <c r="H49" i="14"/>
  <c r="I49" i="14" s="1"/>
  <c r="J49" i="14" s="1"/>
  <c r="K49" i="14" s="1"/>
  <c r="H48" i="14"/>
  <c r="I48" i="14" s="1"/>
  <c r="J48" i="14" s="1"/>
  <c r="K48" i="14" s="1"/>
  <c r="H47" i="14"/>
  <c r="I47" i="14" s="1"/>
  <c r="J47" i="14" s="1"/>
  <c r="K47" i="14" s="1"/>
  <c r="H46" i="14"/>
  <c r="I46" i="14" s="1"/>
  <c r="J46" i="14" s="1"/>
  <c r="K46" i="14" s="1"/>
  <c r="H45" i="14"/>
  <c r="I45" i="14" s="1"/>
  <c r="J45" i="14" s="1"/>
  <c r="K45" i="14" s="1"/>
  <c r="H44" i="14"/>
  <c r="I44" i="14" s="1"/>
  <c r="J44" i="14" s="1"/>
  <c r="K44" i="14" s="1"/>
  <c r="H42" i="14"/>
  <c r="I42" i="14" s="1"/>
  <c r="J42" i="14" s="1"/>
  <c r="K42" i="14" s="1"/>
  <c r="H40" i="14"/>
  <c r="I40" i="14" s="1"/>
  <c r="J40" i="14" s="1"/>
  <c r="K40" i="14" s="1"/>
  <c r="H39" i="14"/>
  <c r="I39" i="14" s="1"/>
  <c r="J39" i="14" s="1"/>
  <c r="K39" i="14" s="1"/>
  <c r="H38" i="14"/>
  <c r="I38" i="14" s="1"/>
  <c r="J38" i="14" s="1"/>
  <c r="K38" i="14" s="1"/>
  <c r="H37" i="14"/>
  <c r="I37" i="14" s="1"/>
  <c r="J37" i="14" s="1"/>
  <c r="K37" i="14" s="1"/>
  <c r="H35" i="14"/>
  <c r="I35" i="14" s="1"/>
  <c r="J35" i="14" s="1"/>
  <c r="K35" i="14" s="1"/>
  <c r="H34" i="14"/>
  <c r="I34" i="14" s="1"/>
  <c r="J34" i="14" s="1"/>
  <c r="K34" i="14" s="1"/>
  <c r="H33" i="14"/>
  <c r="I33" i="14" s="1"/>
  <c r="J33" i="14" s="1"/>
  <c r="K33" i="14" s="1"/>
  <c r="H31" i="14"/>
  <c r="I31" i="14" s="1"/>
  <c r="J31" i="14" s="1"/>
  <c r="K31" i="14" s="1"/>
  <c r="H30" i="14"/>
  <c r="I30" i="14" s="1"/>
  <c r="J30" i="14" s="1"/>
  <c r="K30" i="14" s="1"/>
  <c r="H29" i="14"/>
  <c r="I29" i="14" s="1"/>
  <c r="J29" i="14" s="1"/>
  <c r="K29" i="14" s="1"/>
  <c r="H27" i="14"/>
  <c r="I27" i="14" s="1"/>
  <c r="J27" i="14" s="1"/>
  <c r="K27" i="14" s="1"/>
  <c r="H23" i="14"/>
  <c r="I23" i="14" s="1"/>
  <c r="J23" i="14" s="1"/>
  <c r="K23" i="14" s="1"/>
  <c r="H24" i="14"/>
  <c r="I24" i="14" s="1"/>
  <c r="J24" i="14" s="1"/>
  <c r="K24" i="14" s="1"/>
  <c r="H25" i="14"/>
  <c r="I25" i="14" s="1"/>
  <c r="J25" i="14" s="1"/>
  <c r="K25" i="14" s="1"/>
  <c r="H22" i="14"/>
  <c r="I22" i="14" s="1"/>
  <c r="J22" i="14" s="1"/>
  <c r="K22" i="14" s="1"/>
  <c r="H21" i="14"/>
  <c r="I21" i="14" s="1"/>
  <c r="J21" i="14" s="1"/>
  <c r="K21" i="14" s="1"/>
  <c r="H19" i="14"/>
  <c r="I19" i="14" s="1"/>
  <c r="J19" i="14" s="1"/>
  <c r="K19" i="14" s="1"/>
  <c r="H18" i="14"/>
  <c r="I18" i="14" s="1"/>
  <c r="J18" i="14" s="1"/>
  <c r="K18" i="14" s="1"/>
  <c r="I14" i="14"/>
  <c r="J14" i="14"/>
  <c r="K14" i="14"/>
  <c r="I15" i="14"/>
  <c r="J15" i="14"/>
  <c r="K15" i="14" s="1"/>
  <c r="I16" i="14"/>
  <c r="J16" i="14" s="1"/>
  <c r="K16" i="14" s="1"/>
  <c r="H16" i="14"/>
  <c r="H15" i="14"/>
  <c r="H14" i="14"/>
  <c r="H14" i="16"/>
  <c r="I14" i="16" s="1"/>
  <c r="J14" i="16" s="1"/>
  <c r="K14" i="16" s="1"/>
  <c r="H16" i="16"/>
  <c r="I16" i="16" s="1"/>
  <c r="J16" i="16" s="1"/>
  <c r="K16" i="16" s="1"/>
  <c r="H17" i="16"/>
  <c r="I17" i="16" s="1"/>
  <c r="J17" i="16" s="1"/>
  <c r="K17" i="16" s="1"/>
  <c r="H18" i="16"/>
  <c r="I18" i="16" s="1"/>
  <c r="J18" i="16" s="1"/>
  <c r="K18" i="16" s="1"/>
  <c r="H19" i="16"/>
  <c r="I19" i="16" s="1"/>
  <c r="J19" i="16" s="1"/>
  <c r="K19" i="16" s="1"/>
  <c r="H21" i="16"/>
  <c r="I21" i="16" s="1"/>
  <c r="J21" i="16" s="1"/>
  <c r="K21" i="16" s="1"/>
  <c r="H24" i="16"/>
  <c r="I24" i="16" s="1"/>
  <c r="J24" i="16" s="1"/>
  <c r="K24" i="16" s="1"/>
  <c r="H25" i="16"/>
  <c r="I25" i="16" s="1"/>
  <c r="J25" i="16" s="1"/>
  <c r="K25" i="16" s="1"/>
  <c r="H26" i="16"/>
  <c r="I26" i="16" s="1"/>
  <c r="J26" i="16" s="1"/>
  <c r="K26" i="16" s="1"/>
  <c r="H36" i="16"/>
  <c r="I36" i="16" s="1"/>
  <c r="J36" i="16" s="1"/>
  <c r="K36" i="16" s="1"/>
  <c r="H37" i="16"/>
  <c r="I37" i="16" s="1"/>
  <c r="J37" i="16" s="1"/>
  <c r="K37" i="16" s="1"/>
  <c r="H38" i="16"/>
  <c r="I38" i="16" s="1"/>
  <c r="J38" i="16" s="1"/>
  <c r="K38" i="16" s="1"/>
  <c r="I14" i="17" l="1"/>
  <c r="J14" i="17" s="1"/>
  <c r="K14" i="17" s="1"/>
  <c r="N77" i="14"/>
  <c r="M77" i="14"/>
  <c r="F43" i="14"/>
  <c r="F69" i="14"/>
</calcChain>
</file>

<file path=xl/sharedStrings.xml><?xml version="1.0" encoding="utf-8"?>
<sst xmlns="http://schemas.openxmlformats.org/spreadsheetml/2006/main" count="275" uniqueCount="205">
  <si>
    <t>Quality Assurance and Quality Control</t>
  </si>
  <si>
    <t>Workbook Information</t>
  </si>
  <si>
    <t xml:space="preserve">File Name: </t>
  </si>
  <si>
    <t>National Heat Study - Electricity Infrastructure - supporting data</t>
  </si>
  <si>
    <t xml:space="preserve">Description of file: </t>
  </si>
  <si>
    <t xml:space="preserve">Output of the SEAI National Heat Study. This workbook contains an analysis of the cost of electricity networks in the baseline year, and how these costs are expected to change in future energy system scenarios. The outputs have been generated in a format consistent with the requirements of the Infrastructure module of the National Energy Modelling Framework (NEMF) tool. </t>
  </si>
  <si>
    <t>Version</t>
  </si>
  <si>
    <t>V1.0</t>
  </si>
  <si>
    <t>Issued</t>
  </si>
  <si>
    <t>DSO costs</t>
  </si>
  <si>
    <t>Cost baseline and future projections for the Distribution System Operator (DSO)</t>
  </si>
  <si>
    <t>Sources</t>
  </si>
  <si>
    <t>Source for PR4: CRU20077, Commission for Regulation of Utilities, Price Preview 5 (PR5) - 2021-2025, Distribution System Operator (DSO) Revenue for 2021-2025 [Table 9 and Table 12]</t>
  </si>
  <si>
    <t>Source for PR5: CRU20157 DSO Revenue Model</t>
  </si>
  <si>
    <t>Source for PR6 to PR9: Element Energy assumptions based on consultation with ESB Networks</t>
  </si>
  <si>
    <t>Cost item</t>
  </si>
  <si>
    <t>Fixed</t>
  </si>
  <si>
    <t>Scale with load growth</t>
  </si>
  <si>
    <t>Scale with generation capacity</t>
  </si>
  <si>
    <t>PR4</t>
  </si>
  <si>
    <t>PR5</t>
  </si>
  <si>
    <t>PR6</t>
  </si>
  <si>
    <t>PR7</t>
  </si>
  <si>
    <t>PR8</t>
  </si>
  <si>
    <t>PR9</t>
  </si>
  <si>
    <t>Fixed costs: increase PR6 versus PR5</t>
  </si>
  <si>
    <t>Fixed costs: increase PR7 versus PR6</t>
  </si>
  <si>
    <t>Fixed costs: increase PR8 versus PR7</t>
  </si>
  <si>
    <t>Fixed costs: increase PR9 versus PR8</t>
  </si>
  <si>
    <t>Notes</t>
  </si>
  <si>
    <t>Operating Expenditure (€m)</t>
  </si>
  <si>
    <t>Network Operations &amp; Maintenance</t>
  </si>
  <si>
    <t>System control</t>
  </si>
  <si>
    <t>Assumption of costs staying fixed over time based on consultation with ESB Networks</t>
  </si>
  <si>
    <t>Planned maintenance</t>
  </si>
  <si>
    <t>Assumption of 2% increase per 5 yr period for PR6 onwards based on consultation with ESB Networks</t>
  </si>
  <si>
    <t>Fault maintenance</t>
  </si>
  <si>
    <t>Asset Management</t>
  </si>
  <si>
    <t>Forestry &amp; Wayleaves</t>
  </si>
  <si>
    <t>Metering</t>
  </si>
  <si>
    <t>Meter Reading</t>
  </si>
  <si>
    <t>QH Data</t>
  </si>
  <si>
    <t>Data Aggregation</t>
  </si>
  <si>
    <t>Customer Meter Operation</t>
  </si>
  <si>
    <t>Keypad / Token Meter</t>
  </si>
  <si>
    <t>Smart Metering Opex</t>
  </si>
  <si>
    <t>Customer Service</t>
  </si>
  <si>
    <t>Call Centre</t>
  </si>
  <si>
    <t>Area Operations</t>
  </si>
  <si>
    <t>Customer Relations</t>
  </si>
  <si>
    <t>Provision Of Information</t>
  </si>
  <si>
    <t>Duos Billing &amp; Accounts Receivable</t>
  </si>
  <si>
    <t>MRSO</t>
  </si>
  <si>
    <t>Market Opening</t>
  </si>
  <si>
    <t>Commercial</t>
  </si>
  <si>
    <t>3rd party damages</t>
  </si>
  <si>
    <t>Supply repayable</t>
  </si>
  <si>
    <t>Other external repayable</t>
  </si>
  <si>
    <t>Other commercial</t>
  </si>
  <si>
    <t>Sustainability &amp; R &amp; D</t>
  </si>
  <si>
    <t>R&amp;D</t>
  </si>
  <si>
    <t>Other</t>
  </si>
  <si>
    <t>Network Rates</t>
  </si>
  <si>
    <t>CER/CRU Levy</t>
  </si>
  <si>
    <t>Reporting Allowance</t>
  </si>
  <si>
    <t>Corporate Charges &amp; Corporate Affairs</t>
  </si>
  <si>
    <t>Insurance</t>
  </si>
  <si>
    <t>Legal</t>
  </si>
  <si>
    <t>Pension</t>
  </si>
  <si>
    <t>Environmental</t>
  </si>
  <si>
    <t>DSO Transformation</t>
  </si>
  <si>
    <t>Health &amp; Safety</t>
  </si>
  <si>
    <t>Telecoms</t>
  </si>
  <si>
    <t>Flexible Opex Solutions</t>
  </si>
  <si>
    <t>Efficiency</t>
  </si>
  <si>
    <t>Capital Expenditure (€m)</t>
  </si>
  <si>
    <t xml:space="preserve">Load Related Capex </t>
  </si>
  <si>
    <t>New housing Schemes</t>
  </si>
  <si>
    <t>Non-scheme Houses</t>
  </si>
  <si>
    <t>Commercial/Industrial Supplies</t>
  </si>
  <si>
    <t>Whole Current Metering</t>
  </si>
  <si>
    <t>New Business</t>
  </si>
  <si>
    <t>Transmission Connection Costs</t>
  </si>
  <si>
    <t>110kV</t>
  </si>
  <si>
    <t>38kV</t>
  </si>
  <si>
    <t>MVLV  System Improvements</t>
  </si>
  <si>
    <t>20kV Conversion</t>
  </si>
  <si>
    <t>Reinforcements</t>
  </si>
  <si>
    <t>Generation Connections</t>
  </si>
  <si>
    <t>Dismantling</t>
  </si>
  <si>
    <t>Non-Repayable Line Diversions</t>
  </si>
  <si>
    <t>Repayable Line Diversions</t>
  </si>
  <si>
    <t>Wayleave Payments</t>
  </si>
  <si>
    <t>Non-Load Related Capex</t>
  </si>
  <si>
    <t>Renew Prog - 110kV &amp; 38kV Lines</t>
  </si>
  <si>
    <t>Estimated projections for Network renewal costs (all items labelled "Renew Prog") based on consultation with ESB Networks</t>
  </si>
  <si>
    <t>Renew Prog - 110 &amp; 38kV Cables</t>
  </si>
  <si>
    <t>Renew Prog - HV Substation</t>
  </si>
  <si>
    <t>Renew Prog - MV Overhead Lines</t>
  </si>
  <si>
    <t>Renew Prog - MV Cables</t>
  </si>
  <si>
    <t>Renew Prog - MV Substations</t>
  </si>
  <si>
    <t>Renew Prog - Urban LV Renewal</t>
  </si>
  <si>
    <t>Renew Prog - Rural LV Network</t>
  </si>
  <si>
    <t>Renew Prog - LV cables and associated items</t>
  </si>
  <si>
    <t>Meters and Time Switches</t>
  </si>
  <si>
    <t>Renew Prog - Cutouts</t>
  </si>
  <si>
    <t>Continuity Improvement</t>
  </si>
  <si>
    <t xml:space="preserve">Response capex  </t>
  </si>
  <si>
    <t>System Control</t>
  </si>
  <si>
    <t xml:space="preserve">New Asset Lives </t>
  </si>
  <si>
    <t xml:space="preserve">New Asset Lives Adjustment </t>
  </si>
  <si>
    <t>Protection (Secondary Asset)</t>
  </si>
  <si>
    <t>Protection Adjustment</t>
  </si>
  <si>
    <t>IVADN</t>
  </si>
  <si>
    <t>Non Network Capex</t>
  </si>
  <si>
    <t>New Accommodation</t>
  </si>
  <si>
    <t>Accommodation Refurbishment</t>
  </si>
  <si>
    <t>Fixture &amp; Fittings</t>
  </si>
  <si>
    <t>Office Equipment</t>
  </si>
  <si>
    <t>Vehicles</t>
  </si>
  <si>
    <t>Tools</t>
  </si>
  <si>
    <t>Distribution Assets Management</t>
  </si>
  <si>
    <t>Distribution Control / Operation</t>
  </si>
  <si>
    <t>IT Infrastructure</t>
  </si>
  <si>
    <t>Enterprise Applications</t>
  </si>
  <si>
    <t>Environment</t>
  </si>
  <si>
    <t>Telecomms &amp; System Control</t>
  </si>
  <si>
    <t>New Customer Experience Capex</t>
  </si>
  <si>
    <t xml:space="preserve">Smart Metering </t>
  </si>
  <si>
    <t>Smart Metering</t>
  </si>
  <si>
    <t>Excluded</t>
  </si>
  <si>
    <t>TAO costs</t>
  </si>
  <si>
    <t>Cost baseline and future projections for the Transmission Asset Operator (TAO)</t>
  </si>
  <si>
    <t>Source for PR4: CRU20076, Commission for Regulation of Utilities, Price Review Five (PR5) TSO and TAO Transmission Revenue for 2021 - 2025</t>
  </si>
  <si>
    <t>Source for PR5: CRU20156 TAO Revenue Model</t>
  </si>
  <si>
    <t>Source for PR6 to PR9: Element Energy assumptions</t>
  </si>
  <si>
    <t>Opex</t>
  </si>
  <si>
    <t>Operations Allowance</t>
  </si>
  <si>
    <t>Assumption of costs staying fixed over time (Element Energy assumption)</t>
  </si>
  <si>
    <t>Maintenance Allowance</t>
  </si>
  <si>
    <t>Wayleaves</t>
  </si>
  <si>
    <t>Professional Services Fees</t>
  </si>
  <si>
    <t xml:space="preserve">Rates </t>
  </si>
  <si>
    <t xml:space="preserve">CRU Levy </t>
  </si>
  <si>
    <t>Corporate</t>
  </si>
  <si>
    <t xml:space="preserve">Legal </t>
  </si>
  <si>
    <t>Pension Administration</t>
  </si>
  <si>
    <t>Company Wide Costs</t>
  </si>
  <si>
    <t xml:space="preserve">TAO Network Capex </t>
  </si>
  <si>
    <t>Ongoing Projects (€m)</t>
  </si>
  <si>
    <t xml:space="preserve">System Reinforcements </t>
  </si>
  <si>
    <t>New Connections</t>
  </si>
  <si>
    <t>Asset Refurbishment</t>
  </si>
  <si>
    <t>TAO Adjustment</t>
  </si>
  <si>
    <t xml:space="preserve">DSO </t>
  </si>
  <si>
    <t>Generic Projects</t>
  </si>
  <si>
    <t xml:space="preserve">Interest during Construction </t>
  </si>
  <si>
    <t>Protection, Telecoms and Station Security</t>
  </si>
  <si>
    <t>TSO costs</t>
  </si>
  <si>
    <t>Cost baseline and future projections for the Transmission System Operator (TSO)</t>
  </si>
  <si>
    <t>Source for PR5: CRU20158 TSO Revenue Model</t>
  </si>
  <si>
    <t>Internal Opex</t>
  </si>
  <si>
    <t>Staff &amp; Staff-Related Costs</t>
  </si>
  <si>
    <t>Contractors</t>
  </si>
  <si>
    <t xml:space="preserve">Transport </t>
  </si>
  <si>
    <t>Telecommunications</t>
  </si>
  <si>
    <t>Premises</t>
  </si>
  <si>
    <t>IT Costs</t>
  </si>
  <si>
    <t xml:space="preserve">Insurance and Compensation </t>
  </si>
  <si>
    <t xml:space="preserve">Selling and Advertising </t>
  </si>
  <si>
    <t>Professional Services</t>
  </si>
  <si>
    <t xml:space="preserve">Grid Maintenance </t>
  </si>
  <si>
    <t>Provisions</t>
  </si>
  <si>
    <t>Rates</t>
  </si>
  <si>
    <t>Includes Research, development and demonstration for PR4</t>
  </si>
  <si>
    <t xml:space="preserve">PR5 Reporting Costs </t>
  </si>
  <si>
    <t>Promotion of Research</t>
  </si>
  <si>
    <t>Intercompany Charges</t>
  </si>
  <si>
    <t xml:space="preserve">Frontier Shift </t>
  </si>
  <si>
    <t>Total Internal Opex</t>
  </si>
  <si>
    <t xml:space="preserve">External Opex </t>
  </si>
  <si>
    <t xml:space="preserve">Inter TSO Compensation </t>
  </si>
  <si>
    <t xml:space="preserve">CORESO Subscription </t>
  </si>
  <si>
    <t>Interconnector Services</t>
  </si>
  <si>
    <t xml:space="preserve">CER Levy </t>
  </si>
  <si>
    <t xml:space="preserve">Rolling Retention </t>
  </si>
  <si>
    <t xml:space="preserve">DUoS Charges </t>
  </si>
  <si>
    <t xml:space="preserve">Ancillary Services </t>
  </si>
  <si>
    <t>ENTSOE Fees</t>
  </si>
  <si>
    <t xml:space="preserve">EWIC Support Fees </t>
  </si>
  <si>
    <t xml:space="preserve">Total External Opex </t>
  </si>
  <si>
    <t xml:space="preserve">Non-Network Capex </t>
  </si>
  <si>
    <t xml:space="preserve">Sustainability &amp; Decarbonisation </t>
  </si>
  <si>
    <t>Operate, Develop &amp; Enhance Grid</t>
  </si>
  <si>
    <t xml:space="preserve">Engage in better outcomes for all </t>
  </si>
  <si>
    <t xml:space="preserve">BAU - IT Asset Replacement or Upgrade </t>
  </si>
  <si>
    <t xml:space="preserve">BAU - Transition to Cloud Hosting </t>
  </si>
  <si>
    <t xml:space="preserve">BAU - IT Operating Model Review </t>
  </si>
  <si>
    <t xml:space="preserve">BAU - Build resilience and manage market </t>
  </si>
  <si>
    <t>BAU - Maintaining baseline cyber defences</t>
  </si>
  <si>
    <t>Non-Network Capex deferred (PR4)</t>
  </si>
  <si>
    <t>Total</t>
  </si>
  <si>
    <t>Real Price Effects</t>
  </si>
  <si>
    <t xml:space="preserve">Net Total </t>
  </si>
  <si>
    <t xml:space="preserve">Network Capex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</si>
</sst>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27">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4"/>
      <name val="Calibri"/>
      <family val="2"/>
      <scheme val="minor"/>
    </font>
    <font>
      <i/>
      <sz val="9"/>
      <color theme="5" tint="-0.499984740745262"/>
      <name val="Calibri"/>
      <family val="2"/>
      <scheme val="minor"/>
    </font>
    <font>
      <sz val="9"/>
      <color theme="1"/>
      <name val="Calibri"/>
      <family val="2"/>
      <scheme val="minor"/>
    </font>
    <font>
      <sz val="11"/>
      <name val="Calibri"/>
      <family val="2"/>
      <scheme val="minor"/>
    </font>
    <font>
      <sz val="11"/>
      <color rgb="FFFF0000"/>
      <name val="Calibri"/>
      <family val="2"/>
      <scheme val="minor"/>
    </font>
    <font>
      <sz val="9"/>
      <color rgb="FFFF0000"/>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0"/>
      <color rgb="FF000000"/>
      <name val="Myriad Pro"/>
      <family val="2"/>
    </font>
    <font>
      <b/>
      <sz val="12"/>
      <color rgb="FF231F20"/>
      <name val="Myriad Pro"/>
      <family val="2"/>
    </font>
    <font>
      <sz val="10"/>
      <color rgb="FF231F20"/>
      <name val="Myriad Pro"/>
      <family val="2"/>
    </font>
    <font>
      <b/>
      <sz val="10"/>
      <name val="Myriad Pro"/>
      <family val="2"/>
    </font>
    <font>
      <sz val="10"/>
      <color rgb="FF000000"/>
      <name val="Times New Roman"/>
      <family val="1"/>
    </font>
    <font>
      <b/>
      <sz val="12"/>
      <name val="Myriad Pro"/>
      <family val="2"/>
    </font>
    <font>
      <sz val="10"/>
      <name val="Myriad Pro"/>
      <family val="2"/>
    </font>
    <font>
      <i/>
      <sz val="11"/>
      <color theme="1"/>
      <name val="Calibri"/>
      <family val="2"/>
      <scheme val="minor"/>
    </font>
    <font>
      <sz val="11"/>
      <color rgb="FF000000"/>
      <name val="Calibri"/>
      <family val="2"/>
    </font>
    <font>
      <sz val="11"/>
      <color rgb="FF006100"/>
      <name val="Calibri"/>
      <family val="2"/>
    </font>
    <font>
      <b/>
      <sz val="11"/>
      <color rgb="FF1F497D"/>
      <name val="Calibri"/>
      <family val="2"/>
    </font>
    <font>
      <b/>
      <sz val="13"/>
      <color rgb="FF1F497D"/>
      <name val="Calibri"/>
      <family val="2"/>
    </font>
    <font>
      <sz val="8"/>
      <name val="Calibri"/>
      <family val="2"/>
      <scheme val="minor"/>
    </font>
    <font>
      <sz val="13"/>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theme="4" tint="0.79998168889431442"/>
        <bgColor indexed="65"/>
      </patternFill>
    </fill>
    <fill>
      <patternFill patternType="solid">
        <fgColor theme="4"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9" tint="0.79998168889431442"/>
        <bgColor indexed="65"/>
      </patternFill>
    </fill>
    <fill>
      <patternFill patternType="solid">
        <fgColor rgb="FFDCE6F1"/>
        <bgColor rgb="FFFFFFFF"/>
      </patternFill>
    </fill>
    <fill>
      <patternFill patternType="solid">
        <fgColor rgb="FFB8CCE4"/>
        <bgColor rgb="FFFFFFFF"/>
      </patternFill>
    </fill>
    <fill>
      <patternFill patternType="solid">
        <fgColor rgb="FFC6EFCE"/>
        <bgColor rgb="FFFFFFFF"/>
      </patternFill>
    </fill>
    <fill>
      <patternFill patternType="solid">
        <fgColor rgb="FFDCE6F1"/>
        <bgColor rgb="FF000000"/>
      </patternFill>
    </fill>
  </fills>
  <borders count="5">
    <border>
      <left/>
      <right/>
      <top/>
      <bottom/>
      <diagonal/>
    </border>
    <border>
      <left/>
      <right/>
      <top/>
      <bottom style="thick">
        <color theme="4" tint="0.499984740745262"/>
      </bottom>
      <diagonal/>
    </border>
    <border>
      <left/>
      <right/>
      <top/>
      <bottom style="medium">
        <color theme="4" tint="0.39997558519241921"/>
      </bottom>
      <diagonal/>
    </border>
    <border>
      <left/>
      <right/>
      <top/>
      <bottom style="medium">
        <color rgb="FF95B3D7"/>
      </bottom>
      <diagonal/>
    </border>
    <border>
      <left/>
      <right/>
      <top/>
      <bottom style="thick">
        <color rgb="FFA7BFDE"/>
      </bottom>
      <diagonal/>
    </border>
  </borders>
  <cellStyleXfs count="15">
    <xf numFmtId="0" fontId="0" fillId="0" borderId="0"/>
    <xf numFmtId="9" fontId="1" fillId="0" borderId="0" applyFont="0" applyFill="0" applyBorder="0" applyAlignment="0" applyProtection="0"/>
    <xf numFmtId="0" fontId="1" fillId="5" borderId="0" applyNumberFormat="0" applyBorder="0" applyAlignment="0" applyProtection="0"/>
    <xf numFmtId="0" fontId="10" fillId="2" borderId="1" applyAlignment="0" applyProtection="0"/>
    <xf numFmtId="0" fontId="1" fillId="0" borderId="0"/>
    <xf numFmtId="165" fontId="1" fillId="5" borderId="0" applyBorder="0" applyAlignment="0" applyProtection="0"/>
    <xf numFmtId="165" fontId="1" fillId="6" borderId="0" applyBorder="0" applyAlignment="0" applyProtection="0"/>
    <xf numFmtId="165" fontId="1" fillId="8" borderId="0" applyBorder="0" applyAlignment="0" applyProtection="0"/>
    <xf numFmtId="165" fontId="1" fillId="9" borderId="0" applyBorder="0" applyAlignment="0" applyProtection="0"/>
    <xf numFmtId="165" fontId="3" fillId="7" borderId="0" applyBorder="0" applyAlignment="0" applyProtection="0"/>
    <xf numFmtId="165" fontId="12" fillId="4" borderId="0" applyBorder="0" applyAlignment="0" applyProtection="0"/>
    <xf numFmtId="165" fontId="1" fillId="10" borderId="0" applyBorder="0" applyAlignment="0" applyProtection="0"/>
    <xf numFmtId="0" fontId="11" fillId="0" borderId="2" applyFill="0" applyAlignment="0" applyProtection="0"/>
    <xf numFmtId="0" fontId="10" fillId="0" borderId="1" applyFill="0" applyAlignment="0" applyProtection="0"/>
    <xf numFmtId="0" fontId="8" fillId="0" borderId="0" applyFill="0" applyBorder="0" applyAlignment="0" applyProtection="0"/>
  </cellStyleXfs>
  <cellXfs count="74">
    <xf numFmtId="0" fontId="0" fillId="0" borderId="0" xfId="0"/>
    <xf numFmtId="0" fontId="0" fillId="3" borderId="0" xfId="0" applyFill="1"/>
    <xf numFmtId="0" fontId="10" fillId="2" borderId="1" xfId="3"/>
    <xf numFmtId="0" fontId="13" fillId="0" borderId="0" xfId="0" applyFont="1" applyAlignment="1">
      <alignment horizontal="left" vertical="top"/>
    </xf>
    <xf numFmtId="0" fontId="14" fillId="2" borderId="0" xfId="0" applyFont="1" applyFill="1" applyAlignment="1">
      <alignment horizontal="left" vertical="top"/>
    </xf>
    <xf numFmtId="0" fontId="13" fillId="2" borderId="0" xfId="0" applyFont="1" applyFill="1" applyAlignment="1">
      <alignment horizontal="left" vertical="top"/>
    </xf>
    <xf numFmtId="0" fontId="15" fillId="2" borderId="0" xfId="0" applyFont="1" applyFill="1" applyAlignment="1">
      <alignment horizontal="left" vertical="top"/>
    </xf>
    <xf numFmtId="0" fontId="15" fillId="2" borderId="0" xfId="0" applyFont="1" applyFill="1" applyAlignment="1">
      <alignment horizontal="left" vertical="top" wrapText="1"/>
    </xf>
    <xf numFmtId="0" fontId="14" fillId="2" borderId="0" xfId="0" applyFont="1" applyFill="1" applyAlignment="1">
      <alignment horizontal="left" vertical="top" wrapText="1"/>
    </xf>
    <xf numFmtId="0" fontId="18" fillId="2" borderId="0" xfId="0" applyFont="1" applyFill="1" applyAlignment="1">
      <alignment horizontal="left" vertical="top" wrapText="1"/>
    </xf>
    <xf numFmtId="14" fontId="16" fillId="2" borderId="0" xfId="0" applyNumberFormat="1" applyFont="1" applyFill="1" applyAlignment="1">
      <alignment horizontal="left" vertical="top" wrapText="1"/>
    </xf>
    <xf numFmtId="0" fontId="13" fillId="2" borderId="0" xfId="0" applyFont="1" applyFill="1" applyAlignment="1">
      <alignment horizontal="left" vertical="top" wrapText="1"/>
    </xf>
    <xf numFmtId="14" fontId="19" fillId="2" borderId="0" xfId="0" applyNumberFormat="1" applyFont="1" applyFill="1" applyAlignment="1">
      <alignment horizontal="left" vertical="top" wrapText="1"/>
    </xf>
    <xf numFmtId="0" fontId="13" fillId="0" borderId="0" xfId="0" applyFont="1" applyAlignment="1">
      <alignment horizontal="left" vertical="top" wrapText="1"/>
    </xf>
    <xf numFmtId="0" fontId="18" fillId="0" borderId="0" xfId="0" applyFont="1" applyAlignment="1">
      <alignment horizontal="left" vertical="top" wrapText="1"/>
    </xf>
    <xf numFmtId="0" fontId="8" fillId="3" borderId="0" xfId="0" applyFont="1" applyFill="1"/>
    <xf numFmtId="0" fontId="6" fillId="3" borderId="0" xfId="0" applyFont="1" applyFill="1"/>
    <xf numFmtId="0" fontId="9" fillId="3" borderId="0" xfId="0" applyFont="1" applyFill="1"/>
    <xf numFmtId="0" fontId="4" fillId="3" borderId="0" xfId="0" applyFont="1" applyFill="1"/>
    <xf numFmtId="165" fontId="21" fillId="11" borderId="0" xfId="5" applyFont="1" applyFill="1" applyBorder="1" applyAlignment="1">
      <alignment horizontal="left" vertical="top"/>
    </xf>
    <xf numFmtId="165" fontId="21" fillId="12" borderId="0" xfId="6" applyFont="1" applyFill="1" applyBorder="1" applyAlignment="1">
      <alignment horizontal="left" vertical="top"/>
    </xf>
    <xf numFmtId="0" fontId="23" fillId="0" borderId="3" xfId="12" applyFont="1" applyFill="1" applyBorder="1" applyAlignment="1">
      <alignment horizontal="left" vertical="top"/>
    </xf>
    <xf numFmtId="0" fontId="24" fillId="14" borderId="4" xfId="3" applyFont="1" applyFill="1" applyBorder="1" applyAlignment="1">
      <alignment horizontal="left" vertical="top"/>
    </xf>
    <xf numFmtId="0" fontId="8" fillId="3" borderId="0" xfId="0" applyFont="1" applyFill="1" applyAlignment="1">
      <alignment wrapText="1"/>
    </xf>
    <xf numFmtId="0" fontId="0" fillId="3" borderId="0" xfId="0" applyFill="1" applyAlignment="1">
      <alignment wrapText="1"/>
    </xf>
    <xf numFmtId="0" fontId="0" fillId="3" borderId="0" xfId="0" applyFill="1" applyAlignment="1">
      <alignment horizontal="center"/>
    </xf>
    <xf numFmtId="0" fontId="20" fillId="3" borderId="0" xfId="2" applyFont="1" applyFill="1"/>
    <xf numFmtId="0" fontId="1" fillId="3" borderId="0" xfId="2" applyFill="1"/>
    <xf numFmtId="0" fontId="10" fillId="3" borderId="1" xfId="13" applyFill="1" applyAlignment="1">
      <alignment horizontal="left" vertical="top" wrapText="1"/>
    </xf>
    <xf numFmtId="0" fontId="10" fillId="3" borderId="1" xfId="13" applyFill="1" applyAlignment="1">
      <alignment horizontal="center" vertical="top" wrapText="1"/>
    </xf>
    <xf numFmtId="0" fontId="10" fillId="3" borderId="1" xfId="13" applyFill="1" applyAlignment="1">
      <alignment horizontal="left" vertical="top"/>
    </xf>
    <xf numFmtId="0" fontId="10" fillId="3" borderId="1" xfId="13" applyFill="1" applyAlignment="1">
      <alignment horizontal="center" vertical="top"/>
    </xf>
    <xf numFmtId="0" fontId="11" fillId="3" borderId="2" xfId="12" applyFill="1" applyAlignment="1">
      <alignment horizontal="left" vertical="top"/>
    </xf>
    <xf numFmtId="0" fontId="11" fillId="3" borderId="2" xfId="12" applyFill="1" applyAlignment="1">
      <alignment horizontal="center" vertical="top"/>
    </xf>
    <xf numFmtId="1" fontId="8" fillId="3" borderId="0" xfId="0" applyNumberFormat="1" applyFont="1" applyFill="1"/>
    <xf numFmtId="0" fontId="5" fillId="3" borderId="0" xfId="0" applyFont="1" applyFill="1"/>
    <xf numFmtId="165" fontId="0" fillId="3" borderId="0" xfId="0" applyNumberFormat="1" applyFill="1"/>
    <xf numFmtId="0" fontId="7" fillId="3" borderId="0" xfId="0" applyFont="1" applyFill="1"/>
    <xf numFmtId="1" fontId="7" fillId="3" borderId="0" xfId="0" applyNumberFormat="1" applyFont="1" applyFill="1"/>
    <xf numFmtId="0" fontId="5" fillId="3" borderId="0" xfId="0" applyFont="1" applyFill="1" applyAlignment="1">
      <alignment wrapText="1"/>
    </xf>
    <xf numFmtId="0" fontId="26" fillId="3" borderId="1" xfId="13" applyFont="1" applyFill="1" applyAlignment="1">
      <alignment horizontal="left" vertical="top"/>
    </xf>
    <xf numFmtId="0" fontId="7" fillId="3" borderId="2" xfId="12" applyFont="1" applyFill="1" applyAlignment="1">
      <alignment horizontal="left" vertical="top"/>
    </xf>
    <xf numFmtId="0" fontId="7" fillId="3" borderId="0" xfId="0" applyFont="1" applyFill="1" applyAlignment="1">
      <alignment horizontal="left"/>
    </xf>
    <xf numFmtId="0" fontId="0" fillId="3" borderId="0" xfId="0" applyFill="1" applyAlignment="1">
      <alignment horizontal="left"/>
    </xf>
    <xf numFmtId="165" fontId="7" fillId="3" borderId="2" xfId="12" applyNumberFormat="1" applyFont="1" applyFill="1" applyAlignment="1">
      <alignment horizontal="left" vertical="top"/>
    </xf>
    <xf numFmtId="165" fontId="11" fillId="3" borderId="2" xfId="12" applyNumberFormat="1" applyFill="1" applyAlignment="1">
      <alignment horizontal="left" vertical="top"/>
    </xf>
    <xf numFmtId="165" fontId="7" fillId="3" borderId="0" xfId="0" applyNumberFormat="1" applyFont="1" applyFill="1" applyAlignment="1">
      <alignment horizontal="left"/>
    </xf>
    <xf numFmtId="165" fontId="0" fillId="3" borderId="0" xfId="0" applyNumberFormat="1" applyFill="1" applyAlignment="1">
      <alignment horizontal="left"/>
    </xf>
    <xf numFmtId="165" fontId="26" fillId="3" borderId="1" xfId="13" applyNumberFormat="1" applyFont="1" applyFill="1" applyAlignment="1">
      <alignment horizontal="left" vertical="top"/>
    </xf>
    <xf numFmtId="165" fontId="10" fillId="3" borderId="1" xfId="13" applyNumberFormat="1" applyFill="1" applyAlignment="1">
      <alignment horizontal="left" vertical="top"/>
    </xf>
    <xf numFmtId="0" fontId="21" fillId="3" borderId="0" xfId="4" applyFont="1" applyFill="1"/>
    <xf numFmtId="0" fontId="8" fillId="3" borderId="0" xfId="0" applyFont="1" applyFill="1" applyAlignment="1">
      <alignment horizontal="center"/>
    </xf>
    <xf numFmtId="0" fontId="1" fillId="3" borderId="0" xfId="2" applyFill="1" applyAlignment="1">
      <alignment horizontal="center"/>
    </xf>
    <xf numFmtId="9" fontId="10" fillId="3" borderId="1" xfId="1" applyFont="1" applyFill="1" applyBorder="1" applyAlignment="1">
      <alignment horizontal="center" vertical="top"/>
    </xf>
    <xf numFmtId="9" fontId="11" fillId="3" borderId="2" xfId="1" applyFont="1" applyFill="1" applyBorder="1" applyAlignment="1">
      <alignment horizontal="center" vertical="top"/>
    </xf>
    <xf numFmtId="9" fontId="0" fillId="3" borderId="0" xfId="1" applyFont="1" applyFill="1" applyAlignment="1">
      <alignment horizontal="center"/>
    </xf>
    <xf numFmtId="9" fontId="7" fillId="3" borderId="0" xfId="1" applyFont="1" applyFill="1" applyAlignment="1">
      <alignment horizontal="center"/>
    </xf>
    <xf numFmtId="0" fontId="7" fillId="3" borderId="0" xfId="0" applyFont="1" applyFill="1" applyAlignment="1">
      <alignment horizontal="center"/>
    </xf>
    <xf numFmtId="9" fontId="22" fillId="13" borderId="0" xfId="1" applyFont="1" applyFill="1" applyBorder="1" applyAlignment="1">
      <alignment horizontal="center" vertical="top"/>
    </xf>
    <xf numFmtId="0" fontId="2" fillId="3" borderId="0" xfId="0" applyFont="1" applyFill="1"/>
    <xf numFmtId="1" fontId="0" fillId="3" borderId="0" xfId="0" applyNumberFormat="1" applyFill="1" applyAlignment="1">
      <alignment horizontal="center"/>
    </xf>
    <xf numFmtId="0" fontId="8" fillId="3" borderId="0" xfId="0" applyFont="1" applyFill="1" applyAlignment="1">
      <alignment horizontal="left"/>
    </xf>
    <xf numFmtId="0" fontId="1" fillId="3" borderId="0" xfId="2" applyFill="1" applyAlignment="1">
      <alignment horizontal="left"/>
    </xf>
    <xf numFmtId="1" fontId="0" fillId="3" borderId="0" xfId="0" applyNumberFormat="1" applyFill="1" applyAlignment="1">
      <alignment horizontal="left"/>
    </xf>
    <xf numFmtId="0" fontId="23" fillId="3" borderId="3" xfId="12" applyFont="1" applyFill="1" applyBorder="1" applyAlignment="1">
      <alignment horizontal="left" vertical="top"/>
    </xf>
    <xf numFmtId="0" fontId="2" fillId="3" borderId="0" xfId="0" applyFont="1" applyFill="1" applyAlignment="1">
      <alignment horizontal="center"/>
    </xf>
    <xf numFmtId="0" fontId="19" fillId="2" borderId="0" xfId="0" applyFont="1" applyFill="1" applyAlignment="1">
      <alignment horizontal="left" vertical="top" wrapText="1"/>
    </xf>
    <xf numFmtId="0" fontId="19" fillId="2" borderId="0" xfId="0" applyFont="1" applyFill="1" applyAlignment="1">
      <alignment horizontal="left" vertical="top"/>
    </xf>
    <xf numFmtId="0" fontId="7" fillId="2" borderId="0" xfId="0" applyFont="1" applyFill="1" applyAlignment="1">
      <alignment horizontal="left" vertical="top"/>
    </xf>
    <xf numFmtId="14" fontId="15" fillId="2" borderId="0" xfId="0" applyNumberFormat="1" applyFont="1" applyFill="1" applyAlignment="1">
      <alignment horizontal="left" vertical="top"/>
    </xf>
    <xf numFmtId="0" fontId="19" fillId="2" borderId="0" xfId="0" applyFont="1" applyFill="1" applyAlignment="1">
      <alignment horizontal="left" vertical="top"/>
    </xf>
    <xf numFmtId="0" fontId="19" fillId="2" borderId="0" xfId="0" applyFont="1" applyFill="1" applyAlignment="1">
      <alignment horizontal="left" vertical="top" wrapText="1"/>
    </xf>
    <xf numFmtId="0" fontId="16" fillId="2" borderId="0" xfId="0" applyFont="1" applyFill="1" applyAlignment="1">
      <alignment horizontal="left" vertical="top"/>
    </xf>
    <xf numFmtId="0" fontId="17" fillId="2" borderId="0" xfId="0" applyFont="1" applyFill="1" applyAlignment="1">
      <alignment horizontal="left" vertical="top"/>
    </xf>
  </cellXfs>
  <cellStyles count="15">
    <cellStyle name="20% - Accent1" xfId="2" builtinId="30"/>
    <cellStyle name="Calculation 1" xfId="5" xr:uid="{CE0C2B2A-85AD-4BC7-8EC1-165349803DA7}"/>
    <cellStyle name="Calculation 2" xfId="6" xr:uid="{27B563A8-F3E5-40F0-A7FF-33DA8225B5A2}"/>
    <cellStyle name="Constant" xfId="11" xr:uid="{DFD20865-5D3F-4D1E-BDE4-3779776A5236}"/>
    <cellStyle name="Data" xfId="4" xr:uid="{37E5C1F8-781A-4AEF-BEC2-19921BE7EF8F}"/>
    <cellStyle name="Heading" xfId="12" xr:uid="{1DC00C72-97FF-4D73-9337-AD4A3194A5CB}"/>
    <cellStyle name="Input Assumption" xfId="10" xr:uid="{4BA619B5-EB54-4829-9CEA-8B1395C21B39}"/>
    <cellStyle name="Linked (External)" xfId="9" xr:uid="{3649FF07-B100-4C2B-9D75-4434F2C3BE3A}"/>
    <cellStyle name="Linked Cell 1" xfId="7" xr:uid="{BF806A6E-3ED5-400B-8639-FF7FC807AC6C}"/>
    <cellStyle name="Linked Cell 2" xfId="8" xr:uid="{633798A6-CEBA-446F-9E42-3F726275696B}"/>
    <cellStyle name="Normal" xfId="0" builtinId="0"/>
    <cellStyle name="Per cent" xfId="1" builtinId="5"/>
    <cellStyle name="Section title" xfId="13" xr:uid="{C617B39C-EE4C-4A73-BD0F-F8A56DA1B9E0}"/>
    <cellStyle name="Warning" xfId="14" xr:uid="{F4764C0C-680F-4DE0-BF37-88A67801E459}"/>
    <cellStyle name="Worksheet Title" xfId="3" xr:uid="{B9A489F3-82FA-4886-8867-706AB65AAA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133723</xdr:colOff>
      <xdr:row>3</xdr:row>
      <xdr:rowOff>66115</xdr:rowOff>
    </xdr:from>
    <xdr:to>
      <xdr:col>4</xdr:col>
      <xdr:colOff>2403010</xdr:colOff>
      <xdr:row>5</xdr:row>
      <xdr:rowOff>304800</xdr:rowOff>
    </xdr:to>
    <xdr:pic>
      <xdr:nvPicPr>
        <xdr:cNvPr id="2" name="Picture 1">
          <a:extLst>
            <a:ext uri="{FF2B5EF4-FFF2-40B4-BE49-F238E27FC236}">
              <a16:creationId xmlns:a16="http://schemas.microsoft.com/office/drawing/2014/main" id="{5C33BCD4-9502-448A-9888-B660B45AAB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06223" y="628090"/>
          <a:ext cx="2269287" cy="600635"/>
        </a:xfrm>
        <a:prstGeom prst="rect">
          <a:avLst/>
        </a:prstGeom>
      </xdr:spPr>
    </xdr:pic>
    <xdr:clientData/>
  </xdr:twoCellAnchor>
  <xdr:oneCellAnchor>
    <xdr:from>
      <xdr:col>4</xdr:col>
      <xdr:colOff>65581</xdr:colOff>
      <xdr:row>6</xdr:row>
      <xdr:rowOff>29322</xdr:rowOff>
    </xdr:from>
    <xdr:ext cx="1943670" cy="318753"/>
    <xdr:pic>
      <xdr:nvPicPr>
        <xdr:cNvPr id="3" name="Picture 2">
          <a:extLst>
            <a:ext uri="{FF2B5EF4-FFF2-40B4-BE49-F238E27FC236}">
              <a16:creationId xmlns:a16="http://schemas.microsoft.com/office/drawing/2014/main" id="{81EFA29E-D5B6-4C3F-A5FD-0E543F70B59A}"/>
            </a:ext>
          </a:extLst>
        </xdr:cNvPr>
        <xdr:cNvPicPr>
          <a:picLocks noChangeAspect="1"/>
        </xdr:cNvPicPr>
      </xdr:nvPicPr>
      <xdr:blipFill>
        <a:blip xmlns:r="http://schemas.openxmlformats.org/officeDocument/2006/relationships" r:embed="rId2"/>
        <a:stretch>
          <a:fillRect/>
        </a:stretch>
      </xdr:blipFill>
      <xdr:spPr>
        <a:xfrm>
          <a:off x="9428656" y="1115172"/>
          <a:ext cx="1943670" cy="31875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9EE7-2244-4087-8121-429786834F25}">
  <dimension ref="B2:E13"/>
  <sheetViews>
    <sheetView tabSelected="1" workbookViewId="0">
      <selection activeCell="D17" sqref="D17"/>
    </sheetView>
  </sheetViews>
  <sheetFormatPr defaultColWidth="9.140625" defaultRowHeight="12.75"/>
  <cols>
    <col min="1" max="1" width="9.140625" style="3"/>
    <col min="2" max="2" width="18.85546875" style="3" customWidth="1"/>
    <col min="3" max="3" width="20.140625" style="3" customWidth="1"/>
    <col min="4" max="4" width="80.42578125" style="3" customWidth="1"/>
    <col min="5" max="5" width="38.140625" style="3" customWidth="1"/>
    <col min="6" max="6" width="9.42578125" style="3" customWidth="1"/>
    <col min="7" max="16384" width="9.140625" style="3"/>
  </cols>
  <sheetData>
    <row r="2" spans="2:5" ht="18" thickBot="1">
      <c r="B2" s="2" t="s">
        <v>0</v>
      </c>
      <c r="C2" s="2"/>
      <c r="D2" s="2"/>
      <c r="E2" s="2"/>
    </row>
    <row r="3" spans="2:5" ht="13.5" thickTop="1"/>
    <row r="4" spans="2:5" ht="15.75">
      <c r="B4" s="4" t="s">
        <v>1</v>
      </c>
      <c r="C4" s="5"/>
      <c r="D4" s="5"/>
      <c r="E4" s="5"/>
    </row>
    <row r="5" spans="2:5">
      <c r="B5" s="6" t="s">
        <v>2</v>
      </c>
      <c r="C5" s="70" t="s">
        <v>3</v>
      </c>
      <c r="D5" s="70"/>
      <c r="E5" s="7"/>
    </row>
    <row r="6" spans="2:5" ht="56.25" customHeight="1">
      <c r="B6" s="6" t="s">
        <v>4</v>
      </c>
      <c r="C6" s="71" t="s">
        <v>5</v>
      </c>
      <c r="D6" s="71"/>
      <c r="E6" s="7"/>
    </row>
    <row r="7" spans="2:5" ht="15">
      <c r="B7" s="7"/>
      <c r="C7" s="67"/>
      <c r="D7" s="68"/>
      <c r="E7" s="7"/>
    </row>
    <row r="8" spans="2:5">
      <c r="B8" s="72"/>
      <c r="C8" s="73"/>
      <c r="D8" s="73"/>
      <c r="E8" s="7"/>
    </row>
    <row r="9" spans="2:5" ht="15.75">
      <c r="B9" s="6" t="s">
        <v>6</v>
      </c>
      <c r="C9" s="6" t="s">
        <v>7</v>
      </c>
      <c r="D9" s="8"/>
      <c r="E9" s="9"/>
    </row>
    <row r="10" spans="2:5" ht="15.75">
      <c r="B10" s="6" t="s">
        <v>8</v>
      </c>
      <c r="C10" s="69">
        <v>44614</v>
      </c>
      <c r="D10" s="10"/>
      <c r="E10" s="9"/>
    </row>
    <row r="11" spans="2:5" ht="15.75">
      <c r="B11" s="11"/>
      <c r="C11" s="12"/>
      <c r="D11" s="66"/>
      <c r="E11" s="9"/>
    </row>
    <row r="12" spans="2:5" ht="15.75">
      <c r="B12" s="11"/>
      <c r="C12" s="12"/>
      <c r="D12" s="66"/>
      <c r="E12" s="9"/>
    </row>
    <row r="13" spans="2:5" ht="15.75">
      <c r="B13" s="13"/>
      <c r="C13" s="14"/>
      <c r="D13" s="14"/>
    </row>
  </sheetData>
  <mergeCells count="3">
    <mergeCell ref="C5:D5"/>
    <mergeCell ref="C6:D6"/>
    <mergeCell ref="B8:D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476D7-2FB9-4D83-AF1A-5BC1C22C42DB}">
  <dimension ref="A2:CY142"/>
  <sheetViews>
    <sheetView topLeftCell="A5" zoomScale="80" zoomScaleNormal="80" workbookViewId="0">
      <selection activeCell="Q84" sqref="Q84"/>
    </sheetView>
  </sheetViews>
  <sheetFormatPr defaultColWidth="9.140625" defaultRowHeight="15"/>
  <cols>
    <col min="1" max="1" width="9.140625" style="1" customWidth="1"/>
    <col min="2" max="2" width="41.140625" style="1" customWidth="1"/>
    <col min="3" max="5" width="13" style="15" customWidth="1"/>
    <col min="6" max="11" width="8.7109375" style="15" customWidth="1"/>
    <col min="12" max="12" width="11.85546875" style="15" customWidth="1"/>
    <col min="13" max="16" width="16" style="51" customWidth="1"/>
    <col min="17" max="17" width="101.140625" style="15" customWidth="1"/>
    <col min="18" max="16384" width="9.140625" style="1"/>
  </cols>
  <sheetData>
    <row r="2" spans="1:103" ht="18" thickBot="1">
      <c r="B2" s="22" t="s">
        <v>9</v>
      </c>
      <c r="C2" s="22"/>
      <c r="D2" s="22"/>
      <c r="E2" s="22"/>
      <c r="F2" s="22"/>
      <c r="G2" s="22"/>
      <c r="H2" s="22"/>
      <c r="I2" s="22"/>
      <c r="J2" s="22"/>
      <c r="K2" s="22"/>
      <c r="L2" s="22"/>
      <c r="M2" s="22"/>
      <c r="N2" s="22"/>
      <c r="O2" s="22"/>
      <c r="P2" s="22"/>
      <c r="Q2" s="22"/>
    </row>
    <row r="3" spans="1:103" ht="15.75" thickTop="1">
      <c r="B3" s="26" t="s">
        <v>10</v>
      </c>
      <c r="C3" s="27"/>
      <c r="D3" s="27"/>
      <c r="E3" s="27"/>
      <c r="F3" s="27"/>
      <c r="G3" s="27"/>
      <c r="H3" s="27"/>
      <c r="I3" s="27"/>
      <c r="J3" s="27"/>
      <c r="K3" s="27"/>
      <c r="L3" s="27"/>
      <c r="M3" s="52"/>
      <c r="N3" s="52"/>
      <c r="O3" s="52"/>
      <c r="P3" s="52"/>
      <c r="Q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row>
    <row r="5" spans="1:103" ht="15.75" thickBot="1">
      <c r="B5" s="21" t="s">
        <v>11</v>
      </c>
    </row>
    <row r="6" spans="1:103">
      <c r="B6" s="50" t="s">
        <v>12</v>
      </c>
    </row>
    <row r="7" spans="1:103">
      <c r="B7" s="50" t="s">
        <v>13</v>
      </c>
    </row>
    <row r="8" spans="1:103">
      <c r="B8" s="50" t="s">
        <v>14</v>
      </c>
    </row>
    <row r="10" spans="1:103">
      <c r="A10" s="35"/>
      <c r="B10" s="16"/>
      <c r="C10" s="17"/>
      <c r="I10" s="18"/>
      <c r="J10" s="18"/>
      <c r="K10" s="18"/>
    </row>
    <row r="11" spans="1:103" s="24" customFormat="1" ht="52.5" thickBot="1">
      <c r="A11" s="39"/>
      <c r="B11" s="28" t="s">
        <v>15</v>
      </c>
      <c r="C11" s="29" t="s">
        <v>16</v>
      </c>
      <c r="D11" s="29" t="s">
        <v>17</v>
      </c>
      <c r="E11" s="29" t="s">
        <v>18</v>
      </c>
      <c r="F11" s="28" t="s">
        <v>19</v>
      </c>
      <c r="G11" s="28" t="s">
        <v>20</v>
      </c>
      <c r="H11" s="28" t="s">
        <v>21</v>
      </c>
      <c r="I11" s="28" t="s">
        <v>22</v>
      </c>
      <c r="J11" s="28" t="s">
        <v>23</v>
      </c>
      <c r="K11" s="28" t="s">
        <v>24</v>
      </c>
      <c r="L11" s="23"/>
      <c r="M11" s="29" t="s">
        <v>25</v>
      </c>
      <c r="N11" s="29" t="s">
        <v>26</v>
      </c>
      <c r="O11" s="29" t="s">
        <v>27</v>
      </c>
      <c r="P11" s="29" t="s">
        <v>28</v>
      </c>
      <c r="Q11" s="28" t="s">
        <v>29</v>
      </c>
    </row>
    <row r="12" spans="1:103" ht="18.75" thickTop="1" thickBot="1">
      <c r="A12" s="35"/>
      <c r="B12" s="30" t="s">
        <v>30</v>
      </c>
      <c r="C12" s="31"/>
      <c r="D12" s="31"/>
      <c r="E12" s="31"/>
      <c r="F12" s="40"/>
      <c r="G12" s="30"/>
      <c r="H12" s="30"/>
      <c r="I12" s="30"/>
      <c r="J12" s="30"/>
      <c r="K12" s="30"/>
      <c r="M12" s="53"/>
      <c r="N12" s="53"/>
      <c r="O12" s="53"/>
      <c r="P12" s="53"/>
      <c r="Q12" s="30"/>
    </row>
    <row r="13" spans="1:103" ht="16.5" thickTop="1" thickBot="1">
      <c r="B13" s="32" t="s">
        <v>31</v>
      </c>
      <c r="C13" s="33">
        <v>1</v>
      </c>
      <c r="D13" s="33"/>
      <c r="E13" s="33"/>
      <c r="F13" s="44">
        <v>573.5</v>
      </c>
      <c r="G13" s="45"/>
      <c r="H13" s="45"/>
      <c r="I13" s="45"/>
      <c r="J13" s="45"/>
      <c r="K13" s="45"/>
      <c r="M13" s="54"/>
      <c r="N13" s="54"/>
      <c r="O13" s="54"/>
      <c r="P13" s="54"/>
      <c r="Q13" s="32"/>
    </row>
    <row r="14" spans="1:103">
      <c r="B14" s="1" t="s">
        <v>32</v>
      </c>
      <c r="C14" s="25">
        <v>1</v>
      </c>
      <c r="D14" s="25"/>
      <c r="E14" s="25"/>
      <c r="F14" s="46"/>
      <c r="G14" s="47">
        <v>91.3</v>
      </c>
      <c r="H14" s="19">
        <f>G14*(1+M14)</f>
        <v>91.3</v>
      </c>
      <c r="I14" s="19">
        <f t="shared" ref="I14:K14" si="0">H14*(1+N14)</f>
        <v>91.3</v>
      </c>
      <c r="J14" s="19">
        <f t="shared" si="0"/>
        <v>91.3</v>
      </c>
      <c r="K14" s="19">
        <f t="shared" si="0"/>
        <v>91.3</v>
      </c>
      <c r="L14" s="34"/>
      <c r="M14" s="58">
        <v>0</v>
      </c>
      <c r="N14" s="58">
        <v>0</v>
      </c>
      <c r="O14" s="58">
        <v>0</v>
      </c>
      <c r="P14" s="58">
        <v>0</v>
      </c>
      <c r="Q14" s="1" t="s">
        <v>33</v>
      </c>
    </row>
    <row r="15" spans="1:103">
      <c r="B15" s="1" t="s">
        <v>34</v>
      </c>
      <c r="C15" s="25">
        <v>1</v>
      </c>
      <c r="D15" s="25"/>
      <c r="E15" s="25"/>
      <c r="F15" s="46"/>
      <c r="G15" s="47">
        <v>328.4</v>
      </c>
      <c r="H15" s="20">
        <f>G15*(1+M15)</f>
        <v>334.96799999999996</v>
      </c>
      <c r="I15" s="20">
        <f t="shared" ref="I15:K15" si="1">H15*(1+N15)</f>
        <v>341.66735999999997</v>
      </c>
      <c r="J15" s="20">
        <f t="shared" si="1"/>
        <v>348.50070719999997</v>
      </c>
      <c r="K15" s="20">
        <f t="shared" si="1"/>
        <v>355.47072134399997</v>
      </c>
      <c r="L15" s="34"/>
      <c r="M15" s="58">
        <v>0.02</v>
      </c>
      <c r="N15" s="58">
        <v>0.02</v>
      </c>
      <c r="O15" s="58">
        <v>0.02</v>
      </c>
      <c r="P15" s="58">
        <v>0.02</v>
      </c>
      <c r="Q15" s="1" t="s">
        <v>35</v>
      </c>
    </row>
    <row r="16" spans="1:103">
      <c r="A16" s="35"/>
      <c r="B16" s="1" t="s">
        <v>36</v>
      </c>
      <c r="C16" s="25">
        <v>1</v>
      </c>
      <c r="D16" s="25"/>
      <c r="E16" s="25"/>
      <c r="F16" s="46"/>
      <c r="G16" s="47">
        <v>207.3</v>
      </c>
      <c r="H16" s="19">
        <f>G16*(1+M16)</f>
        <v>211.44600000000003</v>
      </c>
      <c r="I16" s="19">
        <f t="shared" ref="I16:K16" si="2">H16*(1+N16)</f>
        <v>215.67492000000004</v>
      </c>
      <c r="J16" s="19">
        <f t="shared" si="2"/>
        <v>219.98841840000006</v>
      </c>
      <c r="K16" s="19">
        <f t="shared" si="2"/>
        <v>224.38818676800005</v>
      </c>
      <c r="L16" s="34"/>
      <c r="M16" s="58">
        <v>0.02</v>
      </c>
      <c r="N16" s="58">
        <v>0.02</v>
      </c>
      <c r="O16" s="58">
        <v>0.02</v>
      </c>
      <c r="P16" s="58">
        <v>0.02</v>
      </c>
      <c r="Q16" s="1"/>
    </row>
    <row r="17" spans="1:17" ht="15.75" thickBot="1">
      <c r="A17" s="35"/>
      <c r="B17" s="32" t="s">
        <v>37</v>
      </c>
      <c r="C17" s="33">
        <v>1</v>
      </c>
      <c r="D17" s="33"/>
      <c r="E17" s="33"/>
      <c r="F17" s="44">
        <v>82.4</v>
      </c>
      <c r="G17" s="45"/>
      <c r="H17" s="45"/>
      <c r="I17" s="45"/>
      <c r="J17" s="45"/>
      <c r="K17" s="45"/>
      <c r="L17" s="34"/>
      <c r="M17" s="54"/>
      <c r="N17" s="54"/>
      <c r="O17" s="54"/>
      <c r="P17" s="54"/>
      <c r="Q17" s="32"/>
    </row>
    <row r="18" spans="1:17">
      <c r="A18" s="35"/>
      <c r="B18" s="1" t="s">
        <v>37</v>
      </c>
      <c r="C18" s="25">
        <v>1</v>
      </c>
      <c r="D18" s="25"/>
      <c r="E18" s="25"/>
      <c r="F18" s="46"/>
      <c r="G18" s="47">
        <v>82.699999999999989</v>
      </c>
      <c r="H18" s="19">
        <f>G18*(1+M18)</f>
        <v>82.699999999999989</v>
      </c>
      <c r="I18" s="19">
        <f t="shared" ref="I18:I19" si="3">H18*(1+N18)</f>
        <v>82.699999999999989</v>
      </c>
      <c r="J18" s="19">
        <f t="shared" ref="J18:J19" si="4">I18*(1+O18)</f>
        <v>82.699999999999989</v>
      </c>
      <c r="K18" s="19">
        <f t="shared" ref="K18:K19" si="5">J18*(1+P18)</f>
        <v>82.699999999999989</v>
      </c>
      <c r="L18" s="34"/>
      <c r="M18" s="58">
        <v>0</v>
      </c>
      <c r="N18" s="58">
        <v>0</v>
      </c>
      <c r="O18" s="58">
        <v>0</v>
      </c>
      <c r="P18" s="58">
        <v>0</v>
      </c>
      <c r="Q18" s="1" t="s">
        <v>33</v>
      </c>
    </row>
    <row r="19" spans="1:17">
      <c r="B19" s="1" t="s">
        <v>38</v>
      </c>
      <c r="C19" s="25">
        <v>1</v>
      </c>
      <c r="D19" s="25"/>
      <c r="E19" s="25"/>
      <c r="F19" s="46"/>
      <c r="G19" s="47">
        <v>24.6</v>
      </c>
      <c r="H19" s="20">
        <f>G19*(1+M19)</f>
        <v>24.6</v>
      </c>
      <c r="I19" s="20">
        <f t="shared" si="3"/>
        <v>24.6</v>
      </c>
      <c r="J19" s="20">
        <f t="shared" si="4"/>
        <v>24.6</v>
      </c>
      <c r="K19" s="20">
        <f t="shared" si="5"/>
        <v>24.6</v>
      </c>
      <c r="L19" s="34"/>
      <c r="M19" s="58">
        <v>0</v>
      </c>
      <c r="N19" s="58">
        <v>0</v>
      </c>
      <c r="O19" s="58">
        <v>0</v>
      </c>
      <c r="P19" s="58">
        <v>0</v>
      </c>
      <c r="Q19" s="1"/>
    </row>
    <row r="20" spans="1:17" ht="15.75" thickBot="1">
      <c r="B20" s="32" t="s">
        <v>39</v>
      </c>
      <c r="C20" s="33">
        <v>1</v>
      </c>
      <c r="D20" s="33"/>
      <c r="E20" s="33"/>
      <c r="F20" s="44">
        <v>110.2</v>
      </c>
      <c r="G20" s="45"/>
      <c r="H20" s="45"/>
      <c r="I20" s="45"/>
      <c r="J20" s="45"/>
      <c r="K20" s="45"/>
      <c r="L20" s="34"/>
      <c r="M20" s="54"/>
      <c r="N20" s="54"/>
      <c r="O20" s="54"/>
      <c r="P20" s="54"/>
      <c r="Q20" s="32"/>
    </row>
    <row r="21" spans="1:17">
      <c r="B21" s="1" t="s">
        <v>40</v>
      </c>
      <c r="C21" s="25">
        <v>1</v>
      </c>
      <c r="D21" s="25"/>
      <c r="E21" s="25"/>
      <c r="F21" s="46"/>
      <c r="G21" s="47">
        <v>29.400000000000002</v>
      </c>
      <c r="H21" s="19">
        <f>G21*(1+M21)</f>
        <v>29.400000000000002</v>
      </c>
      <c r="I21" s="19">
        <f t="shared" ref="I21:I22" si="6">H21*(1+N21)</f>
        <v>29.400000000000002</v>
      </c>
      <c r="J21" s="19">
        <f t="shared" ref="J21:J22" si="7">I21*(1+O21)</f>
        <v>29.400000000000002</v>
      </c>
      <c r="K21" s="19">
        <f t="shared" ref="K21:K22" si="8">J21*(1+P21)</f>
        <v>29.400000000000002</v>
      </c>
      <c r="L21" s="34"/>
      <c r="M21" s="58">
        <v>0</v>
      </c>
      <c r="N21" s="58">
        <v>0</v>
      </c>
      <c r="O21" s="58">
        <v>0</v>
      </c>
      <c r="P21" s="58">
        <v>0</v>
      </c>
      <c r="Q21" s="1"/>
    </row>
    <row r="22" spans="1:17">
      <c r="B22" s="1" t="s">
        <v>41</v>
      </c>
      <c r="C22" s="25">
        <v>1</v>
      </c>
      <c r="D22" s="25"/>
      <c r="E22" s="25"/>
      <c r="F22" s="46"/>
      <c r="G22" s="47">
        <v>9.6</v>
      </c>
      <c r="H22" s="20">
        <f>G22*(1+M22)</f>
        <v>9.6</v>
      </c>
      <c r="I22" s="20">
        <f t="shared" si="6"/>
        <v>9.6</v>
      </c>
      <c r="J22" s="20">
        <f t="shared" si="7"/>
        <v>9.6</v>
      </c>
      <c r="K22" s="20">
        <f t="shared" si="8"/>
        <v>9.6</v>
      </c>
      <c r="L22" s="34"/>
      <c r="M22" s="58">
        <v>0</v>
      </c>
      <c r="N22" s="58">
        <v>0</v>
      </c>
      <c r="O22" s="58">
        <v>0</v>
      </c>
      <c r="P22" s="58">
        <v>0</v>
      </c>
      <c r="Q22" s="1"/>
    </row>
    <row r="23" spans="1:17">
      <c r="B23" s="1" t="s">
        <v>42</v>
      </c>
      <c r="C23" s="25">
        <v>1</v>
      </c>
      <c r="D23" s="25"/>
      <c r="E23" s="25"/>
      <c r="F23" s="46"/>
      <c r="G23" s="47">
        <v>34.299999999999997</v>
      </c>
      <c r="H23" s="19">
        <f t="shared" ref="H23:H25" si="9">G23*(1+M23)</f>
        <v>34.299999999999997</v>
      </c>
      <c r="I23" s="19">
        <f t="shared" ref="I23:I25" si="10">H23*(1+N23)</f>
        <v>34.299999999999997</v>
      </c>
      <c r="J23" s="19">
        <f t="shared" ref="J23:J25" si="11">I23*(1+O23)</f>
        <v>34.299999999999997</v>
      </c>
      <c r="K23" s="19">
        <f t="shared" ref="K23:K25" si="12">J23*(1+P23)</f>
        <v>34.299999999999997</v>
      </c>
      <c r="L23" s="34"/>
      <c r="M23" s="58">
        <v>0</v>
      </c>
      <c r="N23" s="58">
        <v>0</v>
      </c>
      <c r="O23" s="58">
        <v>0</v>
      </c>
      <c r="P23" s="58">
        <v>0</v>
      </c>
      <c r="Q23" s="1"/>
    </row>
    <row r="24" spans="1:17">
      <c r="B24" s="1" t="s">
        <v>43</v>
      </c>
      <c r="C24" s="25">
        <v>1</v>
      </c>
      <c r="D24" s="25"/>
      <c r="E24" s="25"/>
      <c r="F24" s="46"/>
      <c r="G24" s="47">
        <v>13.5</v>
      </c>
      <c r="H24" s="20">
        <f t="shared" si="9"/>
        <v>13.5</v>
      </c>
      <c r="I24" s="20">
        <f t="shared" si="10"/>
        <v>13.5</v>
      </c>
      <c r="J24" s="20">
        <f t="shared" si="11"/>
        <v>13.5</v>
      </c>
      <c r="K24" s="20">
        <f t="shared" si="12"/>
        <v>13.5</v>
      </c>
      <c r="L24" s="34"/>
      <c r="M24" s="58">
        <v>0</v>
      </c>
      <c r="N24" s="58">
        <v>0</v>
      </c>
      <c r="O24" s="58">
        <v>0</v>
      </c>
      <c r="P24" s="58">
        <v>0</v>
      </c>
      <c r="Q24" s="1"/>
    </row>
    <row r="25" spans="1:17">
      <c r="B25" s="1" t="s">
        <v>44</v>
      </c>
      <c r="C25" s="25">
        <v>1</v>
      </c>
      <c r="D25" s="25"/>
      <c r="E25" s="25"/>
      <c r="F25" s="46"/>
      <c r="G25" s="47">
        <v>1.9</v>
      </c>
      <c r="H25" s="19">
        <f t="shared" si="9"/>
        <v>1.9</v>
      </c>
      <c r="I25" s="19">
        <f t="shared" si="10"/>
        <v>1.9</v>
      </c>
      <c r="J25" s="19">
        <f t="shared" si="11"/>
        <v>1.9</v>
      </c>
      <c r="K25" s="19">
        <f t="shared" si="12"/>
        <v>1.9</v>
      </c>
      <c r="L25" s="34"/>
      <c r="M25" s="58">
        <v>0</v>
      </c>
      <c r="N25" s="58">
        <v>0</v>
      </c>
      <c r="O25" s="58">
        <v>0</v>
      </c>
      <c r="P25" s="58">
        <v>0</v>
      </c>
      <c r="Q25" s="1"/>
    </row>
    <row r="26" spans="1:17" ht="15.75" thickBot="1">
      <c r="B26" s="32" t="s">
        <v>45</v>
      </c>
      <c r="C26" s="33">
        <v>1</v>
      </c>
      <c r="D26" s="33"/>
      <c r="E26" s="33"/>
      <c r="F26" s="44"/>
      <c r="G26" s="45"/>
      <c r="H26" s="45"/>
      <c r="I26" s="45"/>
      <c r="J26" s="45"/>
      <c r="K26" s="45"/>
      <c r="L26" s="34"/>
      <c r="M26" s="54"/>
      <c r="N26" s="54"/>
      <c r="O26" s="54"/>
      <c r="P26" s="54"/>
      <c r="Q26" s="32"/>
    </row>
    <row r="27" spans="1:17">
      <c r="B27" s="1" t="s">
        <v>45</v>
      </c>
      <c r="C27" s="25">
        <v>1</v>
      </c>
      <c r="D27" s="25"/>
      <c r="E27" s="25"/>
      <c r="F27" s="46"/>
      <c r="G27" s="47">
        <v>59.1</v>
      </c>
      <c r="H27" s="19">
        <f>G27*(1+M27)</f>
        <v>59.1</v>
      </c>
      <c r="I27" s="19">
        <f t="shared" ref="I27" si="13">H27*(1+N27)</f>
        <v>59.1</v>
      </c>
      <c r="J27" s="19">
        <f t="shared" ref="J27" si="14">I27*(1+O27)</f>
        <v>59.1</v>
      </c>
      <c r="K27" s="19">
        <f t="shared" ref="K27" si="15">J27*(1+P27)</f>
        <v>59.1</v>
      </c>
      <c r="L27" s="34"/>
      <c r="M27" s="58">
        <v>0</v>
      </c>
      <c r="N27" s="58">
        <v>0</v>
      </c>
      <c r="O27" s="58">
        <v>0</v>
      </c>
      <c r="P27" s="58">
        <v>0</v>
      </c>
      <c r="Q27" s="1"/>
    </row>
    <row r="28" spans="1:17" ht="15.75" thickBot="1">
      <c r="B28" s="32" t="s">
        <v>46</v>
      </c>
      <c r="C28" s="33">
        <v>1</v>
      </c>
      <c r="D28" s="33"/>
      <c r="E28" s="33"/>
      <c r="F28" s="44">
        <v>89.2</v>
      </c>
      <c r="G28" s="45"/>
      <c r="H28" s="45"/>
      <c r="I28" s="45"/>
      <c r="J28" s="45"/>
      <c r="K28" s="45"/>
      <c r="L28" s="34"/>
      <c r="M28" s="54"/>
      <c r="N28" s="54"/>
      <c r="O28" s="54"/>
      <c r="P28" s="54"/>
      <c r="Q28" s="32"/>
    </row>
    <row r="29" spans="1:17">
      <c r="B29" s="1" t="s">
        <v>47</v>
      </c>
      <c r="C29" s="25">
        <v>1</v>
      </c>
      <c r="D29" s="25"/>
      <c r="E29" s="25"/>
      <c r="F29" s="46"/>
      <c r="G29" s="47">
        <v>32.5</v>
      </c>
      <c r="H29" s="19">
        <f>G29*(1+M29)</f>
        <v>32.5</v>
      </c>
      <c r="I29" s="19">
        <f t="shared" ref="I29:I31" si="16">H29*(1+N29)</f>
        <v>32.5</v>
      </c>
      <c r="J29" s="19">
        <f t="shared" ref="J29:J31" si="17">I29*(1+O29)</f>
        <v>32.5</v>
      </c>
      <c r="K29" s="19">
        <f t="shared" ref="K29:K31" si="18">J29*(1+P29)</f>
        <v>32.5</v>
      </c>
      <c r="L29" s="34"/>
      <c r="M29" s="58">
        <v>0</v>
      </c>
      <c r="N29" s="58">
        <v>0</v>
      </c>
      <c r="O29" s="58">
        <v>0</v>
      </c>
      <c r="P29" s="58">
        <v>0</v>
      </c>
      <c r="Q29" s="1"/>
    </row>
    <row r="30" spans="1:17">
      <c r="B30" s="1" t="s">
        <v>48</v>
      </c>
      <c r="C30" s="25">
        <v>1</v>
      </c>
      <c r="D30" s="25"/>
      <c r="E30" s="25"/>
      <c r="F30" s="46"/>
      <c r="G30" s="47">
        <v>55.6</v>
      </c>
      <c r="H30" s="20">
        <f>G30*(1+M30)</f>
        <v>55.6</v>
      </c>
      <c r="I30" s="20">
        <f t="shared" si="16"/>
        <v>55.6</v>
      </c>
      <c r="J30" s="20">
        <f t="shared" si="17"/>
        <v>55.6</v>
      </c>
      <c r="K30" s="20">
        <f t="shared" si="18"/>
        <v>55.6</v>
      </c>
      <c r="L30" s="34"/>
      <c r="M30" s="58">
        <v>0</v>
      </c>
      <c r="N30" s="58">
        <v>0</v>
      </c>
      <c r="O30" s="58">
        <v>0</v>
      </c>
      <c r="P30" s="58">
        <v>0</v>
      </c>
      <c r="Q30" s="1"/>
    </row>
    <row r="31" spans="1:17">
      <c r="B31" s="1" t="s">
        <v>49</v>
      </c>
      <c r="C31" s="25">
        <v>1</v>
      </c>
      <c r="D31" s="25"/>
      <c r="E31" s="25"/>
      <c r="F31" s="46"/>
      <c r="G31" s="47">
        <v>35.699999999999996</v>
      </c>
      <c r="H31" s="19">
        <f t="shared" ref="H31" si="19">G31*(1+M31)</f>
        <v>35.699999999999996</v>
      </c>
      <c r="I31" s="19">
        <f t="shared" si="16"/>
        <v>35.699999999999996</v>
      </c>
      <c r="J31" s="19">
        <f t="shared" si="17"/>
        <v>35.699999999999996</v>
      </c>
      <c r="K31" s="19">
        <f t="shared" si="18"/>
        <v>35.699999999999996</v>
      </c>
      <c r="L31" s="34"/>
      <c r="M31" s="58">
        <v>0</v>
      </c>
      <c r="N31" s="58">
        <v>0</v>
      </c>
      <c r="O31" s="58">
        <v>0</v>
      </c>
      <c r="P31" s="58">
        <v>0</v>
      </c>
      <c r="Q31" s="1"/>
    </row>
    <row r="32" spans="1:17" ht="15.75" thickBot="1">
      <c r="B32" s="32" t="s">
        <v>50</v>
      </c>
      <c r="C32" s="33">
        <v>1</v>
      </c>
      <c r="D32" s="33"/>
      <c r="E32" s="33"/>
      <c r="F32" s="44">
        <v>57.1</v>
      </c>
      <c r="G32" s="45"/>
      <c r="H32" s="45"/>
      <c r="I32" s="45"/>
      <c r="J32" s="45"/>
      <c r="K32" s="45"/>
      <c r="L32" s="34"/>
      <c r="M32" s="54"/>
      <c r="N32" s="54"/>
      <c r="O32" s="54"/>
      <c r="P32" s="54"/>
      <c r="Q32" s="32"/>
    </row>
    <row r="33" spans="2:17">
      <c r="B33" s="1" t="s">
        <v>51</v>
      </c>
      <c r="C33" s="25">
        <v>1</v>
      </c>
      <c r="D33" s="25"/>
      <c r="E33" s="25"/>
      <c r="F33" s="46"/>
      <c r="G33" s="47">
        <v>3.5</v>
      </c>
      <c r="H33" s="19">
        <f>G33*(1+M33)</f>
        <v>3.5</v>
      </c>
      <c r="I33" s="19">
        <f t="shared" ref="I33:I35" si="20">H33*(1+N33)</f>
        <v>3.5</v>
      </c>
      <c r="J33" s="19">
        <f t="shared" ref="J33:J35" si="21">I33*(1+O33)</f>
        <v>3.5</v>
      </c>
      <c r="K33" s="19">
        <f t="shared" ref="K33:K35" si="22">J33*(1+P33)</f>
        <v>3.5</v>
      </c>
      <c r="L33" s="34"/>
      <c r="M33" s="58">
        <v>0</v>
      </c>
      <c r="N33" s="58">
        <v>0</v>
      </c>
      <c r="O33" s="58">
        <v>0</v>
      </c>
      <c r="P33" s="58">
        <v>0</v>
      </c>
      <c r="Q33" s="1"/>
    </row>
    <row r="34" spans="2:17">
      <c r="B34" s="1" t="s">
        <v>52</v>
      </c>
      <c r="C34" s="25">
        <v>1</v>
      </c>
      <c r="D34" s="25"/>
      <c r="E34" s="25"/>
      <c r="F34" s="46"/>
      <c r="G34" s="47">
        <v>9.6</v>
      </c>
      <c r="H34" s="20">
        <f>G34*(1+M34)</f>
        <v>9.6</v>
      </c>
      <c r="I34" s="20">
        <f t="shared" si="20"/>
        <v>9.6</v>
      </c>
      <c r="J34" s="20">
        <f t="shared" si="21"/>
        <v>9.6</v>
      </c>
      <c r="K34" s="20">
        <f t="shared" si="22"/>
        <v>9.6</v>
      </c>
      <c r="L34" s="34"/>
      <c r="M34" s="58">
        <v>0</v>
      </c>
      <c r="N34" s="58">
        <v>0</v>
      </c>
      <c r="O34" s="58">
        <v>0</v>
      </c>
      <c r="P34" s="58">
        <v>0</v>
      </c>
      <c r="Q34" s="1"/>
    </row>
    <row r="35" spans="2:17">
      <c r="B35" s="1" t="s">
        <v>53</v>
      </c>
      <c r="C35" s="25">
        <v>1</v>
      </c>
      <c r="D35" s="25"/>
      <c r="E35" s="25"/>
      <c r="F35" s="46"/>
      <c r="G35" s="47">
        <v>52.599999999999994</v>
      </c>
      <c r="H35" s="19">
        <f t="shared" ref="H35" si="23">G35*(1+M35)</f>
        <v>52.599999999999994</v>
      </c>
      <c r="I35" s="19">
        <f t="shared" si="20"/>
        <v>52.599999999999994</v>
      </c>
      <c r="J35" s="19">
        <f t="shared" si="21"/>
        <v>52.599999999999994</v>
      </c>
      <c r="K35" s="19">
        <f t="shared" si="22"/>
        <v>52.599999999999994</v>
      </c>
      <c r="L35" s="34"/>
      <c r="M35" s="58">
        <v>0</v>
      </c>
      <c r="N35" s="58">
        <v>0</v>
      </c>
      <c r="O35" s="58">
        <v>0</v>
      </c>
      <c r="P35" s="58">
        <v>0</v>
      </c>
      <c r="Q35" s="1"/>
    </row>
    <row r="36" spans="2:17" ht="15.75" thickBot="1">
      <c r="B36" s="32" t="s">
        <v>54</v>
      </c>
      <c r="C36" s="33">
        <v>1</v>
      </c>
      <c r="D36" s="33"/>
      <c r="E36" s="33"/>
      <c r="F36" s="44"/>
      <c r="G36" s="45"/>
      <c r="H36" s="45"/>
      <c r="I36" s="45"/>
      <c r="J36" s="45"/>
      <c r="K36" s="45"/>
      <c r="L36" s="34"/>
      <c r="M36" s="54"/>
      <c r="N36" s="54"/>
      <c r="O36" s="54"/>
      <c r="P36" s="54"/>
      <c r="Q36" s="32"/>
    </row>
    <row r="37" spans="2:17">
      <c r="B37" s="1" t="s">
        <v>55</v>
      </c>
      <c r="C37" s="25">
        <v>1</v>
      </c>
      <c r="D37" s="25"/>
      <c r="E37" s="25"/>
      <c r="F37" s="46"/>
      <c r="G37" s="47">
        <v>0</v>
      </c>
      <c r="H37" s="19">
        <f>G37*(1+M37)</f>
        <v>0</v>
      </c>
      <c r="I37" s="19">
        <f t="shared" ref="I37:I40" si="24">H37*(1+N37)</f>
        <v>0</v>
      </c>
      <c r="J37" s="19">
        <f t="shared" ref="J37:J40" si="25">I37*(1+O37)</f>
        <v>0</v>
      </c>
      <c r="K37" s="19">
        <f t="shared" ref="K37:K40" si="26">J37*(1+P37)</f>
        <v>0</v>
      </c>
      <c r="L37" s="34"/>
      <c r="M37" s="58">
        <v>0</v>
      </c>
      <c r="N37" s="58">
        <v>0</v>
      </c>
      <c r="O37" s="58">
        <v>0</v>
      </c>
      <c r="P37" s="58">
        <v>0</v>
      </c>
      <c r="Q37" s="1"/>
    </row>
    <row r="38" spans="2:17">
      <c r="B38" s="1" t="s">
        <v>56</v>
      </c>
      <c r="C38" s="25">
        <v>1</v>
      </c>
      <c r="D38" s="25"/>
      <c r="E38" s="25"/>
      <c r="F38" s="46"/>
      <c r="G38" s="47">
        <v>0</v>
      </c>
      <c r="H38" s="20">
        <f>G38*(1+M38)</f>
        <v>0</v>
      </c>
      <c r="I38" s="20">
        <f t="shared" si="24"/>
        <v>0</v>
      </c>
      <c r="J38" s="20">
        <f t="shared" si="25"/>
        <v>0</v>
      </c>
      <c r="K38" s="20">
        <f t="shared" si="26"/>
        <v>0</v>
      </c>
      <c r="L38" s="34"/>
      <c r="M38" s="58">
        <v>0</v>
      </c>
      <c r="N38" s="58">
        <v>0</v>
      </c>
      <c r="O38" s="58">
        <v>0</v>
      </c>
      <c r="P38" s="58">
        <v>0</v>
      </c>
      <c r="Q38" s="1"/>
    </row>
    <row r="39" spans="2:17">
      <c r="B39" s="1" t="s">
        <v>57</v>
      </c>
      <c r="C39" s="25">
        <v>1</v>
      </c>
      <c r="D39" s="25"/>
      <c r="E39" s="25"/>
      <c r="F39" s="46"/>
      <c r="G39" s="47">
        <v>0</v>
      </c>
      <c r="H39" s="19">
        <f t="shared" ref="H39:H40" si="27">G39*(1+M39)</f>
        <v>0</v>
      </c>
      <c r="I39" s="19">
        <f t="shared" si="24"/>
        <v>0</v>
      </c>
      <c r="J39" s="19">
        <f t="shared" si="25"/>
        <v>0</v>
      </c>
      <c r="K39" s="19">
        <f t="shared" si="26"/>
        <v>0</v>
      </c>
      <c r="L39" s="34"/>
      <c r="M39" s="58">
        <v>0</v>
      </c>
      <c r="N39" s="58">
        <v>0</v>
      </c>
      <c r="O39" s="58">
        <v>0</v>
      </c>
      <c r="P39" s="58">
        <v>0</v>
      </c>
      <c r="Q39" s="1"/>
    </row>
    <row r="40" spans="2:17">
      <c r="B40" s="1" t="s">
        <v>58</v>
      </c>
      <c r="C40" s="25">
        <v>1</v>
      </c>
      <c r="D40" s="25"/>
      <c r="E40" s="25"/>
      <c r="F40" s="46"/>
      <c r="G40" s="47">
        <v>0</v>
      </c>
      <c r="H40" s="20">
        <f t="shared" si="27"/>
        <v>0</v>
      </c>
      <c r="I40" s="20">
        <f t="shared" si="24"/>
        <v>0</v>
      </c>
      <c r="J40" s="20">
        <f t="shared" si="25"/>
        <v>0</v>
      </c>
      <c r="K40" s="20">
        <f t="shared" si="26"/>
        <v>0</v>
      </c>
      <c r="L40" s="34"/>
      <c r="M40" s="58">
        <v>0</v>
      </c>
      <c r="N40" s="58">
        <v>0</v>
      </c>
      <c r="O40" s="58">
        <v>0</v>
      </c>
      <c r="P40" s="58">
        <v>0</v>
      </c>
      <c r="Q40" s="1"/>
    </row>
    <row r="41" spans="2:17" ht="15.75" thickBot="1">
      <c r="B41" s="32" t="s">
        <v>59</v>
      </c>
      <c r="C41" s="33">
        <v>1</v>
      </c>
      <c r="D41" s="33"/>
      <c r="E41" s="33"/>
      <c r="F41" s="44"/>
      <c r="G41" s="45"/>
      <c r="H41" s="45"/>
      <c r="I41" s="45"/>
      <c r="J41" s="45"/>
      <c r="K41" s="45"/>
      <c r="L41" s="34"/>
      <c r="M41" s="54"/>
      <c r="N41" s="54"/>
      <c r="O41" s="54"/>
      <c r="P41" s="54"/>
      <c r="Q41" s="32"/>
    </row>
    <row r="42" spans="2:17">
      <c r="B42" s="1" t="s">
        <v>60</v>
      </c>
      <c r="C42" s="25">
        <v>1</v>
      </c>
      <c r="D42" s="25"/>
      <c r="E42" s="25"/>
      <c r="F42" s="46">
        <v>10.5</v>
      </c>
      <c r="G42" s="47">
        <v>20</v>
      </c>
      <c r="H42" s="19">
        <f>G42*(1+M42)</f>
        <v>20</v>
      </c>
      <c r="I42" s="19">
        <f t="shared" ref="I42" si="28">H42*(1+N42)</f>
        <v>20</v>
      </c>
      <c r="J42" s="19">
        <f t="shared" ref="J42" si="29">I42*(1+O42)</f>
        <v>20</v>
      </c>
      <c r="K42" s="19">
        <f t="shared" ref="K42" si="30">J42*(1+P42)</f>
        <v>20</v>
      </c>
      <c r="L42" s="34"/>
      <c r="M42" s="58">
        <v>0</v>
      </c>
      <c r="N42" s="58">
        <v>0</v>
      </c>
      <c r="O42" s="58">
        <v>0</v>
      </c>
      <c r="P42" s="58">
        <v>0</v>
      </c>
      <c r="Q42" s="1"/>
    </row>
    <row r="43" spans="2:17" ht="15.75" thickBot="1">
      <c r="B43" s="32" t="s">
        <v>61</v>
      </c>
      <c r="C43" s="33">
        <v>1</v>
      </c>
      <c r="D43" s="33"/>
      <c r="E43" s="33"/>
      <c r="F43" s="44">
        <f>108.8+246+24.9</f>
        <v>379.7</v>
      </c>
      <c r="G43" s="45"/>
      <c r="H43" s="45"/>
      <c r="I43" s="45"/>
      <c r="J43" s="45"/>
      <c r="K43" s="45"/>
      <c r="L43" s="34"/>
      <c r="M43" s="54"/>
      <c r="N43" s="54"/>
      <c r="O43" s="54"/>
      <c r="P43" s="54"/>
      <c r="Q43" s="32"/>
    </row>
    <row r="44" spans="2:17">
      <c r="B44" s="1" t="s">
        <v>62</v>
      </c>
      <c r="C44" s="25">
        <v>1</v>
      </c>
      <c r="D44" s="25"/>
      <c r="E44" s="25"/>
      <c r="F44" s="46"/>
      <c r="G44" s="47">
        <v>329.69999999999993</v>
      </c>
      <c r="H44" s="19">
        <f>G44*(1+M44)</f>
        <v>336.29399999999993</v>
      </c>
      <c r="I44" s="19">
        <f t="shared" ref="I44:I47" si="31">H44*(1+N44)</f>
        <v>343.01987999999994</v>
      </c>
      <c r="J44" s="19">
        <f t="shared" ref="J44:J47" si="32">I44*(1+O44)</f>
        <v>349.88027759999994</v>
      </c>
      <c r="K44" s="19">
        <f t="shared" ref="K44:K47" si="33">J44*(1+P44)</f>
        <v>356.87788315199992</v>
      </c>
      <c r="L44" s="34"/>
      <c r="M44" s="58">
        <v>0.02</v>
      </c>
      <c r="N44" s="58">
        <v>0.02</v>
      </c>
      <c r="O44" s="58">
        <v>0.02</v>
      </c>
      <c r="P44" s="58">
        <v>0.02</v>
      </c>
      <c r="Q44" s="1" t="s">
        <v>35</v>
      </c>
    </row>
    <row r="45" spans="2:17">
      <c r="B45" s="1" t="s">
        <v>63</v>
      </c>
      <c r="C45" s="25">
        <v>1</v>
      </c>
      <c r="D45" s="25"/>
      <c r="E45" s="25"/>
      <c r="F45" s="46"/>
      <c r="G45" s="47">
        <v>11</v>
      </c>
      <c r="H45" s="20">
        <f>G45*(1+M45)</f>
        <v>11</v>
      </c>
      <c r="I45" s="20">
        <f t="shared" si="31"/>
        <v>11</v>
      </c>
      <c r="J45" s="20">
        <f t="shared" si="32"/>
        <v>11</v>
      </c>
      <c r="K45" s="20">
        <f t="shared" si="33"/>
        <v>11</v>
      </c>
      <c r="L45" s="34"/>
      <c r="M45" s="58">
        <v>0</v>
      </c>
      <c r="N45" s="58">
        <v>0</v>
      </c>
      <c r="O45" s="58">
        <v>0</v>
      </c>
      <c r="P45" s="58">
        <v>0</v>
      </c>
      <c r="Q45" s="1" t="s">
        <v>33</v>
      </c>
    </row>
    <row r="46" spans="2:17">
      <c r="B46" s="1" t="s">
        <v>64</v>
      </c>
      <c r="C46" s="25">
        <v>1</v>
      </c>
      <c r="D46" s="25"/>
      <c r="E46" s="25"/>
      <c r="F46" s="46"/>
      <c r="G46" s="47">
        <v>1</v>
      </c>
      <c r="H46" s="19">
        <f t="shared" ref="H46:H49" si="34">G46*(1+M46)</f>
        <v>1</v>
      </c>
      <c r="I46" s="19">
        <f t="shared" si="31"/>
        <v>1</v>
      </c>
      <c r="J46" s="19">
        <f t="shared" si="32"/>
        <v>1</v>
      </c>
      <c r="K46" s="19">
        <f t="shared" si="33"/>
        <v>1</v>
      </c>
      <c r="L46" s="34"/>
      <c r="M46" s="58">
        <v>0</v>
      </c>
      <c r="N46" s="58">
        <v>0</v>
      </c>
      <c r="O46" s="58">
        <v>0</v>
      </c>
      <c r="P46" s="58">
        <v>0</v>
      </c>
      <c r="Q46" s="1"/>
    </row>
    <row r="47" spans="2:17">
      <c r="B47" s="1" t="s">
        <v>65</v>
      </c>
      <c r="C47" s="25">
        <v>1</v>
      </c>
      <c r="D47" s="25"/>
      <c r="E47" s="25"/>
      <c r="F47" s="46">
        <v>60.8</v>
      </c>
      <c r="G47" s="47">
        <v>60.9</v>
      </c>
      <c r="H47" s="20">
        <f t="shared" si="34"/>
        <v>60.9</v>
      </c>
      <c r="I47" s="20">
        <f t="shared" si="31"/>
        <v>60.9</v>
      </c>
      <c r="J47" s="20">
        <f t="shared" si="32"/>
        <v>60.9</v>
      </c>
      <c r="K47" s="20">
        <f t="shared" si="33"/>
        <v>60.9</v>
      </c>
      <c r="L47" s="34"/>
      <c r="M47" s="58">
        <v>0</v>
      </c>
      <c r="N47" s="58">
        <v>0</v>
      </c>
      <c r="O47" s="58">
        <v>0</v>
      </c>
      <c r="P47" s="58">
        <v>0</v>
      </c>
      <c r="Q47" s="1"/>
    </row>
    <row r="48" spans="2:17">
      <c r="B48" s="1" t="s">
        <v>66</v>
      </c>
      <c r="C48" s="25">
        <v>1</v>
      </c>
      <c r="D48" s="25"/>
      <c r="E48" s="25"/>
      <c r="F48" s="46"/>
      <c r="G48" s="47">
        <v>27.4</v>
      </c>
      <c r="H48" s="19">
        <f t="shared" si="34"/>
        <v>27.4</v>
      </c>
      <c r="I48" s="19">
        <f t="shared" ref="I48:I56" si="35">H48*(1+N48)</f>
        <v>27.4</v>
      </c>
      <c r="J48" s="19">
        <f t="shared" ref="J48:J56" si="36">I48*(1+O48)</f>
        <v>27.4</v>
      </c>
      <c r="K48" s="19">
        <f t="shared" ref="K48:K56" si="37">J48*(1+P48)</f>
        <v>27.4</v>
      </c>
      <c r="L48" s="34"/>
      <c r="M48" s="58">
        <v>0</v>
      </c>
      <c r="N48" s="58">
        <v>0</v>
      </c>
      <c r="O48" s="58">
        <v>0</v>
      </c>
      <c r="P48" s="58">
        <v>0</v>
      </c>
      <c r="Q48" s="1"/>
    </row>
    <row r="49" spans="1:17">
      <c r="B49" s="1" t="s">
        <v>67</v>
      </c>
      <c r="C49" s="25">
        <v>1</v>
      </c>
      <c r="D49" s="25"/>
      <c r="E49" s="25"/>
      <c r="F49" s="46"/>
      <c r="G49" s="47">
        <v>16.2</v>
      </c>
      <c r="H49" s="20">
        <f t="shared" si="34"/>
        <v>16.2</v>
      </c>
      <c r="I49" s="20">
        <f t="shared" si="35"/>
        <v>16.2</v>
      </c>
      <c r="J49" s="20">
        <f t="shared" si="36"/>
        <v>16.2</v>
      </c>
      <c r="K49" s="20">
        <f t="shared" si="37"/>
        <v>16.2</v>
      </c>
      <c r="L49" s="34"/>
      <c r="M49" s="58">
        <v>0</v>
      </c>
      <c r="N49" s="58">
        <v>0</v>
      </c>
      <c r="O49" s="58">
        <v>0</v>
      </c>
      <c r="P49" s="58">
        <v>0</v>
      </c>
      <c r="Q49" s="1"/>
    </row>
    <row r="50" spans="1:17">
      <c r="B50" s="1" t="s">
        <v>68</v>
      </c>
      <c r="C50" s="25">
        <v>1</v>
      </c>
      <c r="D50" s="25"/>
      <c r="E50" s="25"/>
      <c r="F50" s="46"/>
      <c r="G50" s="47">
        <v>6.5</v>
      </c>
      <c r="H50" s="19">
        <f t="shared" ref="H50:H56" si="38">G50*(1+M50)</f>
        <v>6.5</v>
      </c>
      <c r="I50" s="19">
        <f t="shared" si="35"/>
        <v>6.5</v>
      </c>
      <c r="J50" s="19">
        <f t="shared" si="36"/>
        <v>6.5</v>
      </c>
      <c r="K50" s="19">
        <f t="shared" si="37"/>
        <v>6.5</v>
      </c>
      <c r="L50" s="34"/>
      <c r="M50" s="58">
        <v>0</v>
      </c>
      <c r="N50" s="58">
        <v>0</v>
      </c>
      <c r="O50" s="58">
        <v>0</v>
      </c>
      <c r="P50" s="58">
        <v>0</v>
      </c>
      <c r="Q50" s="1"/>
    </row>
    <row r="51" spans="1:17">
      <c r="B51" s="1" t="s">
        <v>69</v>
      </c>
      <c r="C51" s="25">
        <v>1</v>
      </c>
      <c r="D51" s="25"/>
      <c r="E51" s="25"/>
      <c r="F51" s="46"/>
      <c r="G51" s="47">
        <v>27.800000000000004</v>
      </c>
      <c r="H51" s="20">
        <f t="shared" si="38"/>
        <v>27.800000000000004</v>
      </c>
      <c r="I51" s="20">
        <f t="shared" si="35"/>
        <v>27.800000000000004</v>
      </c>
      <c r="J51" s="20">
        <f t="shared" si="36"/>
        <v>27.800000000000004</v>
      </c>
      <c r="K51" s="20">
        <f t="shared" si="37"/>
        <v>27.800000000000004</v>
      </c>
      <c r="L51" s="34"/>
      <c r="M51" s="58">
        <v>0</v>
      </c>
      <c r="N51" s="58">
        <v>0</v>
      </c>
      <c r="O51" s="58">
        <v>0</v>
      </c>
      <c r="P51" s="58">
        <v>0</v>
      </c>
      <c r="Q51" s="1"/>
    </row>
    <row r="52" spans="1:17">
      <c r="B52" s="1" t="s">
        <v>70</v>
      </c>
      <c r="C52" s="25">
        <v>1</v>
      </c>
      <c r="D52" s="25"/>
      <c r="E52" s="25"/>
      <c r="F52" s="46"/>
      <c r="G52" s="47">
        <v>24</v>
      </c>
      <c r="H52" s="19">
        <f t="shared" si="38"/>
        <v>24</v>
      </c>
      <c r="I52" s="19">
        <f t="shared" si="35"/>
        <v>24</v>
      </c>
      <c r="J52" s="19">
        <f t="shared" si="36"/>
        <v>24</v>
      </c>
      <c r="K52" s="19">
        <f t="shared" si="37"/>
        <v>24</v>
      </c>
      <c r="L52" s="34"/>
      <c r="M52" s="58">
        <v>0</v>
      </c>
      <c r="N52" s="58">
        <v>0</v>
      </c>
      <c r="O52" s="58">
        <v>0</v>
      </c>
      <c r="P52" s="58">
        <v>0</v>
      </c>
      <c r="Q52" s="1"/>
    </row>
    <row r="53" spans="1:17">
      <c r="B53" s="1" t="s">
        <v>71</v>
      </c>
      <c r="C53" s="25">
        <v>1</v>
      </c>
      <c r="D53" s="25"/>
      <c r="E53" s="25"/>
      <c r="F53" s="46"/>
      <c r="G53" s="47">
        <v>39.9</v>
      </c>
      <c r="H53" s="20">
        <f t="shared" si="38"/>
        <v>39.9</v>
      </c>
      <c r="I53" s="20">
        <f t="shared" si="35"/>
        <v>39.9</v>
      </c>
      <c r="J53" s="20">
        <f t="shared" si="36"/>
        <v>39.9</v>
      </c>
      <c r="K53" s="20">
        <f t="shared" si="37"/>
        <v>39.9</v>
      </c>
      <c r="L53" s="34"/>
      <c r="M53" s="58">
        <v>0</v>
      </c>
      <c r="N53" s="58">
        <v>0</v>
      </c>
      <c r="O53" s="58">
        <v>0</v>
      </c>
      <c r="P53" s="58">
        <v>0</v>
      </c>
      <c r="Q53" s="1"/>
    </row>
    <row r="54" spans="1:17">
      <c r="B54" s="1" t="s">
        <v>72</v>
      </c>
      <c r="C54" s="25">
        <v>1</v>
      </c>
      <c r="D54" s="25"/>
      <c r="E54" s="25"/>
      <c r="F54" s="46">
        <v>21.9</v>
      </c>
      <c r="G54" s="47">
        <v>30.5</v>
      </c>
      <c r="H54" s="19">
        <f t="shared" si="38"/>
        <v>30.5</v>
      </c>
      <c r="I54" s="19">
        <f t="shared" si="35"/>
        <v>30.5</v>
      </c>
      <c r="J54" s="19">
        <f t="shared" si="36"/>
        <v>30.5</v>
      </c>
      <c r="K54" s="19">
        <f t="shared" si="37"/>
        <v>30.5</v>
      </c>
      <c r="L54" s="34"/>
      <c r="M54" s="58">
        <v>0</v>
      </c>
      <c r="N54" s="58">
        <v>0</v>
      </c>
      <c r="O54" s="58">
        <v>0</v>
      </c>
      <c r="P54" s="58">
        <v>0</v>
      </c>
      <c r="Q54" s="1"/>
    </row>
    <row r="55" spans="1:17">
      <c r="B55" s="1" t="s">
        <v>73</v>
      </c>
      <c r="C55" s="25">
        <v>1</v>
      </c>
      <c r="D55" s="25"/>
      <c r="E55" s="25"/>
      <c r="F55" s="46"/>
      <c r="G55" s="47">
        <v>0</v>
      </c>
      <c r="H55" s="20">
        <f t="shared" si="38"/>
        <v>0</v>
      </c>
      <c r="I55" s="20">
        <f t="shared" si="35"/>
        <v>0</v>
      </c>
      <c r="J55" s="20">
        <f t="shared" si="36"/>
        <v>0</v>
      </c>
      <c r="K55" s="20">
        <f t="shared" si="37"/>
        <v>0</v>
      </c>
      <c r="L55" s="34"/>
      <c r="M55" s="58">
        <v>0</v>
      </c>
      <c r="N55" s="58">
        <v>0</v>
      </c>
      <c r="O55" s="58">
        <v>0</v>
      </c>
      <c r="P55" s="58">
        <v>0</v>
      </c>
      <c r="Q55" s="1"/>
    </row>
    <row r="56" spans="1:17">
      <c r="B56" s="1" t="s">
        <v>74</v>
      </c>
      <c r="C56" s="25">
        <v>1</v>
      </c>
      <c r="D56" s="25"/>
      <c r="E56" s="25"/>
      <c r="F56" s="46"/>
      <c r="G56" s="47">
        <v>-34.652525514829968</v>
      </c>
      <c r="H56" s="19">
        <f t="shared" si="38"/>
        <v>-34.652525514829968</v>
      </c>
      <c r="I56" s="19">
        <f t="shared" si="35"/>
        <v>-34.652525514829968</v>
      </c>
      <c r="J56" s="19">
        <f t="shared" si="36"/>
        <v>-34.652525514829968</v>
      </c>
      <c r="K56" s="19">
        <f t="shared" si="37"/>
        <v>-34.652525514829968</v>
      </c>
      <c r="L56" s="34"/>
      <c r="M56" s="58">
        <v>0</v>
      </c>
      <c r="N56" s="58">
        <v>0</v>
      </c>
      <c r="O56" s="58">
        <v>0</v>
      </c>
      <c r="P56" s="58">
        <v>0</v>
      </c>
      <c r="Q56" s="1"/>
    </row>
    <row r="57" spans="1:17">
      <c r="C57" s="25"/>
      <c r="D57" s="25"/>
      <c r="E57" s="25"/>
      <c r="F57" s="46"/>
      <c r="G57" s="47"/>
      <c r="H57" s="47"/>
      <c r="I57" s="47"/>
      <c r="J57" s="47"/>
      <c r="K57" s="47"/>
      <c r="L57" s="34"/>
      <c r="M57" s="55"/>
      <c r="N57" s="55"/>
      <c r="O57" s="55"/>
      <c r="P57" s="55"/>
      <c r="Q57" s="1"/>
    </row>
    <row r="58" spans="1:17" ht="18" thickBot="1">
      <c r="B58" s="30" t="s">
        <v>75</v>
      </c>
      <c r="C58" s="31"/>
      <c r="D58" s="31"/>
      <c r="E58" s="31"/>
      <c r="F58" s="48"/>
      <c r="G58" s="49"/>
      <c r="H58" s="49"/>
      <c r="I58" s="49"/>
      <c r="J58" s="49"/>
      <c r="K58" s="49"/>
      <c r="L58" s="34"/>
      <c r="M58" s="53"/>
      <c r="N58" s="53"/>
      <c r="O58" s="53"/>
      <c r="P58" s="53"/>
      <c r="Q58" s="30"/>
    </row>
    <row r="59" spans="1:17" ht="16.5" thickTop="1" thickBot="1">
      <c r="B59" s="32" t="s">
        <v>76</v>
      </c>
      <c r="C59" s="33"/>
      <c r="D59" s="33"/>
      <c r="E59" s="33"/>
      <c r="F59" s="41"/>
      <c r="G59" s="32"/>
      <c r="H59" s="32"/>
      <c r="I59" s="32"/>
      <c r="J59" s="32"/>
      <c r="K59" s="32"/>
      <c r="L59" s="34"/>
      <c r="M59" s="54"/>
      <c r="N59" s="54"/>
      <c r="O59" s="54"/>
      <c r="P59" s="54"/>
      <c r="Q59" s="32"/>
    </row>
    <row r="60" spans="1:17">
      <c r="A60" s="36"/>
      <c r="B60" s="1" t="s">
        <v>77</v>
      </c>
      <c r="C60" s="25"/>
      <c r="D60" s="25">
        <v>1</v>
      </c>
      <c r="E60" s="25"/>
      <c r="F60" s="46">
        <v>89.8</v>
      </c>
      <c r="G60" s="47">
        <v>172.40000000000003</v>
      </c>
      <c r="H60" s="43" t="s">
        <v>17</v>
      </c>
      <c r="I60" s="43"/>
      <c r="J60" s="43"/>
      <c r="K60" s="43"/>
      <c r="L60" s="34"/>
      <c r="M60" s="1"/>
      <c r="N60" s="1"/>
      <c r="O60" s="1"/>
      <c r="P60" s="1"/>
      <c r="Q60" s="1"/>
    </row>
    <row r="61" spans="1:17">
      <c r="B61" s="1" t="s">
        <v>78</v>
      </c>
      <c r="C61" s="25"/>
      <c r="D61" s="25">
        <v>1</v>
      </c>
      <c r="E61" s="25"/>
      <c r="F61" s="46">
        <v>163.5</v>
      </c>
      <c r="G61" s="47">
        <v>143.6</v>
      </c>
      <c r="H61" s="43" t="s">
        <v>17</v>
      </c>
      <c r="I61" s="43"/>
      <c r="J61" s="43"/>
      <c r="K61" s="43"/>
      <c r="L61" s="34"/>
      <c r="M61" s="1"/>
      <c r="N61" s="1"/>
      <c r="O61" s="1"/>
      <c r="P61" s="1"/>
      <c r="Q61" s="1"/>
    </row>
    <row r="62" spans="1:17">
      <c r="B62" s="1" t="s">
        <v>79</v>
      </c>
      <c r="C62" s="25"/>
      <c r="D62" s="25">
        <v>1</v>
      </c>
      <c r="E62" s="25"/>
      <c r="F62" s="46">
        <v>150.80000000000001</v>
      </c>
      <c r="G62" s="47">
        <v>153.04395759717315</v>
      </c>
      <c r="H62" s="43" t="s">
        <v>17</v>
      </c>
      <c r="I62" s="43"/>
      <c r="J62" s="43"/>
      <c r="K62" s="43"/>
      <c r="L62" s="34"/>
      <c r="M62" s="1"/>
      <c r="N62" s="1"/>
      <c r="O62" s="1"/>
      <c r="P62" s="1"/>
      <c r="Q62" s="1"/>
    </row>
    <row r="63" spans="1:17">
      <c r="B63" s="1" t="s">
        <v>80</v>
      </c>
      <c r="C63" s="25"/>
      <c r="D63" s="25">
        <v>1</v>
      </c>
      <c r="E63" s="25"/>
      <c r="F63" s="46">
        <v>18.399999999999999</v>
      </c>
      <c r="G63" s="47">
        <v>33</v>
      </c>
      <c r="H63" s="43" t="s">
        <v>17</v>
      </c>
      <c r="I63" s="43"/>
      <c r="J63" s="43"/>
      <c r="K63" s="43"/>
      <c r="L63" s="34"/>
      <c r="M63" s="1"/>
      <c r="N63" s="1"/>
      <c r="O63" s="1"/>
      <c r="P63" s="1"/>
      <c r="Q63" s="1"/>
    </row>
    <row r="64" spans="1:17" ht="15.75" thickBot="1">
      <c r="B64" s="32" t="s">
        <v>81</v>
      </c>
      <c r="C64" s="33"/>
      <c r="D64" s="33">
        <v>1</v>
      </c>
      <c r="E64" s="33"/>
      <c r="F64" s="44"/>
      <c r="G64" s="45"/>
      <c r="H64" s="32"/>
      <c r="I64" s="32"/>
      <c r="J64" s="32"/>
      <c r="K64" s="32"/>
      <c r="L64" s="34"/>
      <c r="M64" s="54"/>
      <c r="N64" s="54"/>
      <c r="O64" s="54"/>
      <c r="P64" s="54"/>
      <c r="Q64" s="32"/>
    </row>
    <row r="65" spans="1:17">
      <c r="B65" s="1" t="s">
        <v>82</v>
      </c>
      <c r="C65" s="25"/>
      <c r="D65" s="25">
        <v>1</v>
      </c>
      <c r="E65" s="25"/>
      <c r="F65" s="46">
        <v>0</v>
      </c>
      <c r="G65" s="47">
        <v>0</v>
      </c>
      <c r="H65" s="43" t="s">
        <v>17</v>
      </c>
      <c r="I65" s="43"/>
      <c r="J65" s="43"/>
      <c r="K65" s="43"/>
      <c r="L65" s="34"/>
      <c r="M65" s="1"/>
      <c r="N65" s="1"/>
      <c r="O65" s="1"/>
      <c r="P65" s="1"/>
      <c r="Q65" s="1"/>
    </row>
    <row r="66" spans="1:17">
      <c r="B66" s="1" t="s">
        <v>83</v>
      </c>
      <c r="C66" s="25"/>
      <c r="D66" s="25">
        <v>1</v>
      </c>
      <c r="E66" s="25"/>
      <c r="F66" s="46">
        <v>69.8</v>
      </c>
      <c r="G66" s="47">
        <v>135.92021337126602</v>
      </c>
      <c r="H66" s="43" t="s">
        <v>17</v>
      </c>
      <c r="I66" s="43"/>
      <c r="J66" s="43"/>
      <c r="K66" s="43"/>
      <c r="L66" s="34"/>
      <c r="M66" s="55"/>
      <c r="N66" s="55"/>
      <c r="O66" s="55"/>
      <c r="P66" s="55"/>
      <c r="Q66" s="1"/>
    </row>
    <row r="67" spans="1:17">
      <c r="A67" s="36"/>
      <c r="B67" s="1" t="s">
        <v>84</v>
      </c>
      <c r="C67" s="25"/>
      <c r="D67" s="25">
        <v>1</v>
      </c>
      <c r="E67" s="25"/>
      <c r="F67" s="46">
        <v>97.6</v>
      </c>
      <c r="G67" s="47">
        <v>105.99999999999999</v>
      </c>
      <c r="H67" s="43" t="s">
        <v>17</v>
      </c>
      <c r="I67" s="43"/>
      <c r="J67" s="43"/>
      <c r="K67" s="43"/>
      <c r="L67" s="34"/>
      <c r="M67" s="55"/>
      <c r="N67" s="55"/>
      <c r="O67" s="55"/>
      <c r="P67" s="55"/>
      <c r="Q67" s="1"/>
    </row>
    <row r="68" spans="1:17">
      <c r="A68" s="36"/>
      <c r="B68" s="1" t="s">
        <v>85</v>
      </c>
      <c r="C68" s="25"/>
      <c r="D68" s="25">
        <v>1</v>
      </c>
      <c r="E68" s="25"/>
      <c r="F68" s="46">
        <v>57.5</v>
      </c>
      <c r="G68" s="47">
        <v>170.1</v>
      </c>
      <c r="H68" s="43" t="s">
        <v>17</v>
      </c>
      <c r="I68" s="43"/>
      <c r="J68" s="43"/>
      <c r="K68" s="43"/>
      <c r="L68" s="34"/>
      <c r="M68" s="55"/>
      <c r="N68" s="55"/>
      <c r="O68" s="55"/>
      <c r="P68" s="55"/>
      <c r="Q68" s="1"/>
    </row>
    <row r="69" spans="1:17">
      <c r="B69" s="1" t="s">
        <v>86</v>
      </c>
      <c r="C69" s="25"/>
      <c r="D69" s="25">
        <v>1</v>
      </c>
      <c r="E69" s="25"/>
      <c r="F69" s="46">
        <f>2.4+8.1</f>
        <v>10.5</v>
      </c>
      <c r="G69" s="47">
        <v>118.79000000000002</v>
      </c>
      <c r="H69" s="43" t="s">
        <v>17</v>
      </c>
      <c r="I69" s="43"/>
      <c r="J69" s="43"/>
      <c r="K69" s="43"/>
      <c r="L69" s="34"/>
      <c r="M69" s="55"/>
      <c r="N69" s="55"/>
      <c r="O69" s="55"/>
      <c r="P69" s="55"/>
      <c r="Q69" s="1"/>
    </row>
    <row r="70" spans="1:17" ht="15.75" thickBot="1">
      <c r="B70" s="32" t="s">
        <v>87</v>
      </c>
      <c r="C70" s="33"/>
      <c r="D70" s="33">
        <v>1</v>
      </c>
      <c r="E70" s="33"/>
      <c r="F70" s="44"/>
      <c r="G70" s="45"/>
      <c r="H70" s="32"/>
      <c r="I70" s="32"/>
      <c r="J70" s="32"/>
      <c r="K70" s="32"/>
      <c r="L70" s="34"/>
      <c r="M70" s="54"/>
      <c r="N70" s="54"/>
      <c r="O70" s="54"/>
      <c r="P70" s="54"/>
      <c r="Q70" s="32"/>
    </row>
    <row r="71" spans="1:17">
      <c r="A71" s="36"/>
      <c r="B71" s="1" t="s">
        <v>88</v>
      </c>
      <c r="C71" s="25"/>
      <c r="D71" s="25"/>
      <c r="E71" s="25">
        <v>1</v>
      </c>
      <c r="F71" s="46">
        <v>131.4</v>
      </c>
      <c r="G71" s="47">
        <v>193.4</v>
      </c>
      <c r="H71" s="43" t="s">
        <v>18</v>
      </c>
      <c r="I71" s="43"/>
      <c r="J71" s="43"/>
      <c r="K71" s="43"/>
      <c r="L71" s="34"/>
      <c r="M71" s="55"/>
      <c r="N71" s="55"/>
      <c r="O71" s="55"/>
      <c r="P71" s="55"/>
      <c r="Q71" s="1"/>
    </row>
    <row r="72" spans="1:17">
      <c r="A72" s="36"/>
      <c r="B72" s="1" t="s">
        <v>89</v>
      </c>
      <c r="C72" s="25"/>
      <c r="D72" s="25">
        <v>1</v>
      </c>
      <c r="E72" s="25"/>
      <c r="F72" s="46">
        <v>0</v>
      </c>
      <c r="G72" s="47">
        <v>0</v>
      </c>
      <c r="H72" s="43" t="s">
        <v>17</v>
      </c>
      <c r="I72" s="43"/>
      <c r="J72" s="43"/>
      <c r="K72" s="43"/>
      <c r="L72" s="34"/>
      <c r="M72" s="55"/>
      <c r="N72" s="55"/>
      <c r="O72" s="55"/>
      <c r="P72" s="55"/>
      <c r="Q72" s="1"/>
    </row>
    <row r="73" spans="1:17">
      <c r="B73" s="1" t="s">
        <v>90</v>
      </c>
      <c r="C73" s="25"/>
      <c r="D73" s="25">
        <v>1</v>
      </c>
      <c r="E73" s="25"/>
      <c r="F73" s="46">
        <v>99.9</v>
      </c>
      <c r="G73" s="47">
        <v>95.7</v>
      </c>
      <c r="H73" s="43" t="s">
        <v>17</v>
      </c>
      <c r="I73" s="43"/>
      <c r="J73" s="43"/>
      <c r="K73" s="43"/>
      <c r="L73" s="34"/>
      <c r="M73" s="55"/>
      <c r="N73" s="55"/>
      <c r="O73" s="55"/>
      <c r="P73" s="55"/>
      <c r="Q73" s="1"/>
    </row>
    <row r="74" spans="1:17">
      <c r="A74" s="36"/>
      <c r="B74" s="1" t="s">
        <v>91</v>
      </c>
      <c r="C74" s="25"/>
      <c r="D74" s="25">
        <v>1</v>
      </c>
      <c r="E74" s="25"/>
      <c r="F74" s="46">
        <v>61.8</v>
      </c>
      <c r="G74" s="47">
        <v>55</v>
      </c>
      <c r="H74" s="43" t="s">
        <v>17</v>
      </c>
      <c r="I74" s="43"/>
      <c r="J74" s="43"/>
      <c r="K74" s="43"/>
      <c r="L74" s="34"/>
      <c r="M74" s="55"/>
      <c r="N74" s="55"/>
      <c r="O74" s="55"/>
      <c r="P74" s="55"/>
      <c r="Q74" s="1"/>
    </row>
    <row r="75" spans="1:17">
      <c r="A75" s="36"/>
      <c r="B75" s="1" t="s">
        <v>92</v>
      </c>
      <c r="C75" s="25"/>
      <c r="D75" s="25">
        <v>1</v>
      </c>
      <c r="E75" s="25"/>
      <c r="F75" s="46"/>
      <c r="G75" s="47">
        <v>14.2</v>
      </c>
      <c r="H75" s="43" t="s">
        <v>17</v>
      </c>
      <c r="I75" s="43"/>
      <c r="J75" s="43"/>
      <c r="K75" s="43"/>
      <c r="L75" s="34"/>
      <c r="M75" s="55"/>
      <c r="N75" s="55"/>
      <c r="O75" s="55"/>
      <c r="P75" s="55"/>
      <c r="Q75" s="1"/>
    </row>
    <row r="76" spans="1:17" ht="15.75" thickBot="1">
      <c r="B76" s="32" t="s">
        <v>93</v>
      </c>
      <c r="C76" s="33">
        <v>1</v>
      </c>
      <c r="D76" s="33"/>
      <c r="E76" s="33"/>
      <c r="F76" s="44">
        <v>16.3</v>
      </c>
      <c r="G76" s="45"/>
      <c r="H76" s="32"/>
      <c r="I76" s="32"/>
      <c r="J76" s="32"/>
      <c r="K76" s="32"/>
      <c r="L76" s="34"/>
      <c r="M76" s="54"/>
      <c r="N76" s="54"/>
      <c r="O76" s="54"/>
      <c r="P76" s="54"/>
      <c r="Q76" s="32"/>
    </row>
    <row r="77" spans="1:17">
      <c r="B77" s="1" t="s">
        <v>94</v>
      </c>
      <c r="C77" s="25">
        <v>1</v>
      </c>
      <c r="D77" s="25"/>
      <c r="E77" s="25"/>
      <c r="F77" s="46">
        <v>32.799999999999997</v>
      </c>
      <c r="G77" s="47">
        <v>33.20000000000001</v>
      </c>
      <c r="H77" s="19">
        <f>G77*(1+M77)</f>
        <v>44.26666666666668</v>
      </c>
      <c r="I77" s="19">
        <f t="shared" ref="I77:I78" si="39">H77*(1+N77)</f>
        <v>59.02222222222224</v>
      </c>
      <c r="J77" s="19">
        <f t="shared" ref="J77:J78" si="40">I77*(1+O77)</f>
        <v>59.02222222222224</v>
      </c>
      <c r="K77" s="19">
        <f t="shared" ref="K77:K78" si="41">J77*(1+P77)</f>
        <v>59.02222222222224</v>
      </c>
      <c r="L77" s="34"/>
      <c r="M77" s="58">
        <f>600/450-1</f>
        <v>0.33333333333333326</v>
      </c>
      <c r="N77" s="58">
        <f>800/600-1</f>
        <v>0.33333333333333326</v>
      </c>
      <c r="O77" s="58">
        <v>0</v>
      </c>
      <c r="P77" s="58">
        <v>0</v>
      </c>
      <c r="Q77" s="1" t="s">
        <v>95</v>
      </c>
    </row>
    <row r="78" spans="1:17">
      <c r="B78" s="1" t="s">
        <v>96</v>
      </c>
      <c r="C78" s="25">
        <v>1</v>
      </c>
      <c r="D78" s="25"/>
      <c r="E78" s="25"/>
      <c r="F78" s="46">
        <v>16.600000000000001</v>
      </c>
      <c r="G78" s="47">
        <v>39.099999999999994</v>
      </c>
      <c r="H78" s="20">
        <f>G78*(1+M78)</f>
        <v>52.133333333333326</v>
      </c>
      <c r="I78" s="20">
        <f t="shared" si="39"/>
        <v>69.511111111111092</v>
      </c>
      <c r="J78" s="20">
        <f t="shared" si="40"/>
        <v>69.511111111111092</v>
      </c>
      <c r="K78" s="20">
        <f t="shared" si="41"/>
        <v>69.511111111111092</v>
      </c>
      <c r="L78" s="34"/>
      <c r="M78" s="58">
        <f t="shared" ref="M78:M87" si="42">600/450-1</f>
        <v>0.33333333333333326</v>
      </c>
      <c r="N78" s="58">
        <f t="shared" ref="N78:N87" si="43">800/600-1</f>
        <v>0.33333333333333326</v>
      </c>
      <c r="O78" s="58">
        <v>0</v>
      </c>
      <c r="P78" s="58">
        <v>0</v>
      </c>
      <c r="Q78" s="1" t="s">
        <v>33</v>
      </c>
    </row>
    <row r="79" spans="1:17">
      <c r="B79" s="1" t="s">
        <v>97</v>
      </c>
      <c r="C79" s="25">
        <v>1</v>
      </c>
      <c r="D79" s="25"/>
      <c r="E79" s="25"/>
      <c r="F79" s="46">
        <v>117.2</v>
      </c>
      <c r="G79" s="47">
        <v>123.4</v>
      </c>
      <c r="H79" s="19">
        <f t="shared" ref="H79:H95" si="44">G79*(1+M79)</f>
        <v>164.53333333333333</v>
      </c>
      <c r="I79" s="19">
        <f t="shared" ref="I79:I95" si="45">H79*(1+N79)</f>
        <v>219.37777777777777</v>
      </c>
      <c r="J79" s="19">
        <f t="shared" ref="J79:J95" si="46">I79*(1+O79)</f>
        <v>219.37777777777777</v>
      </c>
      <c r="K79" s="19">
        <f t="shared" ref="K79:K95" si="47">J79*(1+P79)</f>
        <v>219.37777777777777</v>
      </c>
      <c r="L79" s="34"/>
      <c r="M79" s="58">
        <f t="shared" si="42"/>
        <v>0.33333333333333326</v>
      </c>
      <c r="N79" s="58">
        <f t="shared" si="43"/>
        <v>0.33333333333333326</v>
      </c>
      <c r="O79" s="58">
        <v>0</v>
      </c>
      <c r="P79" s="58">
        <v>0</v>
      </c>
      <c r="Q79" s="1"/>
    </row>
    <row r="80" spans="1:17">
      <c r="B80" s="1" t="s">
        <v>98</v>
      </c>
      <c r="C80" s="25">
        <v>1</v>
      </c>
      <c r="D80" s="25"/>
      <c r="E80" s="25"/>
      <c r="F80" s="46">
        <v>101.4</v>
      </c>
      <c r="G80" s="47">
        <v>141.19999999999999</v>
      </c>
      <c r="H80" s="20">
        <f t="shared" si="44"/>
        <v>188.26666666666665</v>
      </c>
      <c r="I80" s="20">
        <f t="shared" si="45"/>
        <v>251.02222222222218</v>
      </c>
      <c r="J80" s="20">
        <f t="shared" si="46"/>
        <v>251.02222222222218</v>
      </c>
      <c r="K80" s="20">
        <f t="shared" si="47"/>
        <v>251.02222222222218</v>
      </c>
      <c r="L80" s="34"/>
      <c r="M80" s="58">
        <f t="shared" si="42"/>
        <v>0.33333333333333326</v>
      </c>
      <c r="N80" s="58">
        <f t="shared" si="43"/>
        <v>0.33333333333333326</v>
      </c>
      <c r="O80" s="58">
        <v>0</v>
      </c>
      <c r="P80" s="58">
        <v>0</v>
      </c>
      <c r="Q80" s="1"/>
    </row>
    <row r="81" spans="2:17">
      <c r="B81" s="1" t="s">
        <v>99</v>
      </c>
      <c r="C81" s="25">
        <v>1</v>
      </c>
      <c r="D81" s="25"/>
      <c r="E81" s="25"/>
      <c r="F81" s="46"/>
      <c r="G81" s="47">
        <v>0</v>
      </c>
      <c r="H81" s="19">
        <f t="shared" si="44"/>
        <v>0</v>
      </c>
      <c r="I81" s="19">
        <f t="shared" si="45"/>
        <v>0</v>
      </c>
      <c r="J81" s="19">
        <f t="shared" si="46"/>
        <v>0</v>
      </c>
      <c r="K81" s="19">
        <f t="shared" si="47"/>
        <v>0</v>
      </c>
      <c r="L81" s="34"/>
      <c r="M81" s="58">
        <f t="shared" si="42"/>
        <v>0.33333333333333326</v>
      </c>
      <c r="N81" s="58">
        <f t="shared" si="43"/>
        <v>0.33333333333333326</v>
      </c>
      <c r="O81" s="58">
        <v>0</v>
      </c>
      <c r="P81" s="58">
        <v>0</v>
      </c>
      <c r="Q81" s="1"/>
    </row>
    <row r="82" spans="2:17">
      <c r="B82" s="1" t="s">
        <v>100</v>
      </c>
      <c r="C82" s="25">
        <v>1</v>
      </c>
      <c r="D82" s="25"/>
      <c r="E82" s="25"/>
      <c r="F82" s="46">
        <v>41.6</v>
      </c>
      <c r="G82" s="47">
        <v>41.500000000000007</v>
      </c>
      <c r="H82" s="20">
        <f t="shared" si="44"/>
        <v>55.333333333333343</v>
      </c>
      <c r="I82" s="20">
        <f t="shared" si="45"/>
        <v>73.777777777777786</v>
      </c>
      <c r="J82" s="20">
        <f t="shared" si="46"/>
        <v>73.777777777777786</v>
      </c>
      <c r="K82" s="20">
        <f t="shared" si="47"/>
        <v>73.777777777777786</v>
      </c>
      <c r="L82" s="34"/>
      <c r="M82" s="58">
        <f t="shared" si="42"/>
        <v>0.33333333333333326</v>
      </c>
      <c r="N82" s="58">
        <f t="shared" si="43"/>
        <v>0.33333333333333326</v>
      </c>
      <c r="O82" s="58">
        <v>0</v>
      </c>
      <c r="P82" s="58">
        <v>0</v>
      </c>
      <c r="Q82" s="1"/>
    </row>
    <row r="83" spans="2:17">
      <c r="B83" s="1" t="s">
        <v>101</v>
      </c>
      <c r="C83" s="25">
        <v>1</v>
      </c>
      <c r="D83" s="25"/>
      <c r="E83" s="25"/>
      <c r="F83" s="46">
        <v>11.3</v>
      </c>
      <c r="G83" s="47">
        <v>4</v>
      </c>
      <c r="H83" s="19">
        <f t="shared" si="44"/>
        <v>5.333333333333333</v>
      </c>
      <c r="I83" s="19">
        <f t="shared" si="45"/>
        <v>7.1111111111111107</v>
      </c>
      <c r="J83" s="19">
        <f t="shared" si="46"/>
        <v>7.1111111111111107</v>
      </c>
      <c r="K83" s="19">
        <f t="shared" si="47"/>
        <v>7.1111111111111107</v>
      </c>
      <c r="L83" s="34"/>
      <c r="M83" s="58">
        <f t="shared" si="42"/>
        <v>0.33333333333333326</v>
      </c>
      <c r="N83" s="58">
        <f t="shared" si="43"/>
        <v>0.33333333333333326</v>
      </c>
      <c r="O83" s="58">
        <v>0</v>
      </c>
      <c r="P83" s="58">
        <v>0</v>
      </c>
      <c r="Q83" s="1"/>
    </row>
    <row r="84" spans="2:17">
      <c r="B84" s="1" t="s">
        <v>102</v>
      </c>
      <c r="C84" s="25">
        <v>1</v>
      </c>
      <c r="D84" s="25"/>
      <c r="E84" s="25"/>
      <c r="F84" s="46">
        <v>1.9</v>
      </c>
      <c r="G84" s="47">
        <v>38.799999999999997</v>
      </c>
      <c r="H84" s="20">
        <f t="shared" si="44"/>
        <v>51.733333333333327</v>
      </c>
      <c r="I84" s="20">
        <f t="shared" si="45"/>
        <v>68.97777777777776</v>
      </c>
      <c r="J84" s="20">
        <f t="shared" si="46"/>
        <v>68.97777777777776</v>
      </c>
      <c r="K84" s="20">
        <f t="shared" si="47"/>
        <v>68.97777777777776</v>
      </c>
      <c r="L84" s="34"/>
      <c r="M84" s="58">
        <f t="shared" si="42"/>
        <v>0.33333333333333326</v>
      </c>
      <c r="N84" s="58">
        <f t="shared" si="43"/>
        <v>0.33333333333333326</v>
      </c>
      <c r="O84" s="58">
        <v>0</v>
      </c>
      <c r="P84" s="58">
        <v>0</v>
      </c>
      <c r="Q84" s="1"/>
    </row>
    <row r="85" spans="2:17">
      <c r="B85" s="1" t="s">
        <v>103</v>
      </c>
      <c r="C85" s="25">
        <v>1</v>
      </c>
      <c r="D85" s="25"/>
      <c r="E85" s="25"/>
      <c r="F85" s="46">
        <v>12.9</v>
      </c>
      <c r="G85" s="47">
        <v>16.899999999999999</v>
      </c>
      <c r="H85" s="19">
        <f t="shared" si="44"/>
        <v>22.533333333333331</v>
      </c>
      <c r="I85" s="19">
        <f t="shared" si="45"/>
        <v>30.044444444444441</v>
      </c>
      <c r="J85" s="19">
        <f t="shared" si="46"/>
        <v>30.044444444444441</v>
      </c>
      <c r="K85" s="19">
        <f t="shared" si="47"/>
        <v>30.044444444444441</v>
      </c>
      <c r="L85" s="34"/>
      <c r="M85" s="58">
        <f t="shared" si="42"/>
        <v>0.33333333333333326</v>
      </c>
      <c r="N85" s="58">
        <f t="shared" si="43"/>
        <v>0.33333333333333326</v>
      </c>
      <c r="O85" s="58">
        <v>0</v>
      </c>
      <c r="P85" s="58">
        <v>0</v>
      </c>
      <c r="Q85" s="1"/>
    </row>
    <row r="86" spans="2:17">
      <c r="B86" s="1" t="s">
        <v>104</v>
      </c>
      <c r="C86" s="25">
        <v>1</v>
      </c>
      <c r="D86" s="25"/>
      <c r="E86" s="25"/>
      <c r="F86" s="46">
        <v>8.1</v>
      </c>
      <c r="G86" s="47">
        <v>19.999999999999993</v>
      </c>
      <c r="H86" s="20">
        <f t="shared" si="44"/>
        <v>19.999999999999993</v>
      </c>
      <c r="I86" s="20">
        <f t="shared" si="45"/>
        <v>19.999999999999993</v>
      </c>
      <c r="J86" s="20">
        <f t="shared" si="46"/>
        <v>19.999999999999993</v>
      </c>
      <c r="K86" s="20">
        <f t="shared" si="47"/>
        <v>19.999999999999993</v>
      </c>
      <c r="L86" s="34"/>
      <c r="M86" s="58">
        <v>0</v>
      </c>
      <c r="N86" s="58">
        <v>0</v>
      </c>
      <c r="O86" s="58">
        <v>0</v>
      </c>
      <c r="P86" s="58">
        <v>0</v>
      </c>
      <c r="Q86" s="1" t="s">
        <v>33</v>
      </c>
    </row>
    <row r="87" spans="2:17">
      <c r="B87" s="1" t="s">
        <v>105</v>
      </c>
      <c r="C87" s="25">
        <v>1</v>
      </c>
      <c r="D87" s="25"/>
      <c r="E87" s="25"/>
      <c r="F87" s="46">
        <v>3.1</v>
      </c>
      <c r="G87" s="47">
        <v>0.90000000000000013</v>
      </c>
      <c r="H87" s="19">
        <f t="shared" si="44"/>
        <v>1.2000000000000002</v>
      </c>
      <c r="I87" s="19">
        <f t="shared" si="45"/>
        <v>1.6</v>
      </c>
      <c r="J87" s="19">
        <f t="shared" si="46"/>
        <v>1.6</v>
      </c>
      <c r="K87" s="19">
        <f t="shared" si="47"/>
        <v>1.6</v>
      </c>
      <c r="L87" s="34"/>
      <c r="M87" s="58">
        <f t="shared" si="42"/>
        <v>0.33333333333333326</v>
      </c>
      <c r="N87" s="58">
        <f t="shared" si="43"/>
        <v>0.33333333333333326</v>
      </c>
      <c r="O87" s="58">
        <v>0</v>
      </c>
      <c r="P87" s="58">
        <v>0</v>
      </c>
      <c r="Q87" s="1" t="s">
        <v>95</v>
      </c>
    </row>
    <row r="88" spans="2:17">
      <c r="B88" s="1" t="s">
        <v>106</v>
      </c>
      <c r="C88" s="25">
        <v>1</v>
      </c>
      <c r="D88" s="25"/>
      <c r="E88" s="25"/>
      <c r="F88" s="46">
        <v>13.8</v>
      </c>
      <c r="G88" s="47">
        <v>39.000000000000007</v>
      </c>
      <c r="H88" s="20">
        <f t="shared" si="44"/>
        <v>39.000000000000007</v>
      </c>
      <c r="I88" s="20">
        <f t="shared" si="45"/>
        <v>39.000000000000007</v>
      </c>
      <c r="J88" s="20">
        <f t="shared" si="46"/>
        <v>39.000000000000007</v>
      </c>
      <c r="K88" s="20">
        <f t="shared" si="47"/>
        <v>39.000000000000007</v>
      </c>
      <c r="L88" s="34"/>
      <c r="M88" s="58">
        <v>0</v>
      </c>
      <c r="N88" s="58">
        <v>0</v>
      </c>
      <c r="O88" s="58">
        <v>0</v>
      </c>
      <c r="P88" s="58">
        <v>0</v>
      </c>
      <c r="Q88" s="1" t="s">
        <v>33</v>
      </c>
    </row>
    <row r="89" spans="2:17">
      <c r="B89" s="1" t="s">
        <v>107</v>
      </c>
      <c r="C89" s="25">
        <v>1</v>
      </c>
      <c r="D89" s="25"/>
      <c r="E89" s="25"/>
      <c r="F89" s="46">
        <v>74.3</v>
      </c>
      <c r="G89" s="47">
        <v>26.599999999999998</v>
      </c>
      <c r="H89" s="19">
        <f t="shared" si="44"/>
        <v>26.599999999999998</v>
      </c>
      <c r="I89" s="19">
        <f t="shared" si="45"/>
        <v>26.599999999999998</v>
      </c>
      <c r="J89" s="19">
        <f t="shared" si="46"/>
        <v>26.599999999999998</v>
      </c>
      <c r="K89" s="19">
        <f t="shared" si="47"/>
        <v>26.599999999999998</v>
      </c>
      <c r="L89" s="34"/>
      <c r="M89" s="58">
        <v>0</v>
      </c>
      <c r="N89" s="58">
        <v>0</v>
      </c>
      <c r="O89" s="58">
        <v>0</v>
      </c>
      <c r="P89" s="58">
        <v>0</v>
      </c>
      <c r="Q89" s="1"/>
    </row>
    <row r="90" spans="2:17">
      <c r="B90" s="1" t="s">
        <v>108</v>
      </c>
      <c r="C90" s="25">
        <v>1</v>
      </c>
      <c r="D90" s="25"/>
      <c r="E90" s="25"/>
      <c r="F90" s="46">
        <v>22.6</v>
      </c>
      <c r="G90" s="47">
        <v>169.29999999999916</v>
      </c>
      <c r="H90" s="20">
        <f t="shared" si="44"/>
        <v>169.29999999999916</v>
      </c>
      <c r="I90" s="20">
        <f t="shared" si="45"/>
        <v>169.29999999999916</v>
      </c>
      <c r="J90" s="20">
        <f t="shared" si="46"/>
        <v>169.29999999999916</v>
      </c>
      <c r="K90" s="20">
        <f t="shared" si="47"/>
        <v>169.29999999999916</v>
      </c>
      <c r="L90" s="34"/>
      <c r="M90" s="58">
        <v>0</v>
      </c>
      <c r="N90" s="58">
        <v>0</v>
      </c>
      <c r="O90" s="58">
        <v>0</v>
      </c>
      <c r="P90" s="58">
        <v>0</v>
      </c>
      <c r="Q90" s="1"/>
    </row>
    <row r="91" spans="2:17">
      <c r="B91" s="1" t="s">
        <v>109</v>
      </c>
      <c r="C91" s="25">
        <v>1</v>
      </c>
      <c r="D91" s="25"/>
      <c r="E91" s="25"/>
      <c r="F91" s="46"/>
      <c r="G91" s="47">
        <v>66.148419216985261</v>
      </c>
      <c r="H91" s="19">
        <f t="shared" si="44"/>
        <v>66.148419216985261</v>
      </c>
      <c r="I91" s="19">
        <f t="shared" si="45"/>
        <v>66.148419216985261</v>
      </c>
      <c r="J91" s="19">
        <f t="shared" si="46"/>
        <v>66.148419216985261</v>
      </c>
      <c r="K91" s="19">
        <f t="shared" si="47"/>
        <v>66.148419216985261</v>
      </c>
      <c r="L91" s="34"/>
      <c r="M91" s="58">
        <v>0</v>
      </c>
      <c r="N91" s="58">
        <v>0</v>
      </c>
      <c r="O91" s="58">
        <v>0</v>
      </c>
      <c r="P91" s="58">
        <v>0</v>
      </c>
      <c r="Q91" s="1"/>
    </row>
    <row r="92" spans="2:17">
      <c r="B92" s="1" t="s">
        <v>110</v>
      </c>
      <c r="C92" s="25">
        <v>1</v>
      </c>
      <c r="D92" s="25"/>
      <c r="E92" s="25"/>
      <c r="F92" s="46"/>
      <c r="G92" s="47">
        <v>-66.148419216985261</v>
      </c>
      <c r="H92" s="20">
        <f t="shared" si="44"/>
        <v>-66.148419216985261</v>
      </c>
      <c r="I92" s="20">
        <f t="shared" si="45"/>
        <v>-66.148419216985261</v>
      </c>
      <c r="J92" s="20">
        <f t="shared" si="46"/>
        <v>-66.148419216985261</v>
      </c>
      <c r="K92" s="20">
        <f t="shared" si="47"/>
        <v>-66.148419216985261</v>
      </c>
      <c r="L92" s="34"/>
      <c r="M92" s="58">
        <v>0</v>
      </c>
      <c r="N92" s="58">
        <v>0</v>
      </c>
      <c r="O92" s="58">
        <v>0</v>
      </c>
      <c r="P92" s="58">
        <v>0</v>
      </c>
      <c r="Q92" s="1"/>
    </row>
    <row r="93" spans="2:17">
      <c r="B93" s="1" t="s">
        <v>111</v>
      </c>
      <c r="C93" s="25">
        <v>1</v>
      </c>
      <c r="D93" s="25"/>
      <c r="E93" s="25"/>
      <c r="F93" s="46"/>
      <c r="G93" s="47">
        <v>17.600000000000001</v>
      </c>
      <c r="H93" s="19">
        <f t="shared" si="44"/>
        <v>17.600000000000001</v>
      </c>
      <c r="I93" s="19">
        <f t="shared" si="45"/>
        <v>17.600000000000001</v>
      </c>
      <c r="J93" s="19">
        <f t="shared" si="46"/>
        <v>17.600000000000001</v>
      </c>
      <c r="K93" s="19">
        <f t="shared" si="47"/>
        <v>17.600000000000001</v>
      </c>
      <c r="L93" s="34"/>
      <c r="M93" s="58">
        <v>0</v>
      </c>
      <c r="N93" s="58">
        <v>0</v>
      </c>
      <c r="O93" s="58">
        <v>0</v>
      </c>
      <c r="P93" s="58">
        <v>0</v>
      </c>
      <c r="Q93" s="1"/>
    </row>
    <row r="94" spans="2:17">
      <c r="B94" s="1" t="s">
        <v>112</v>
      </c>
      <c r="C94" s="25">
        <v>1</v>
      </c>
      <c r="D94" s="25"/>
      <c r="E94" s="25"/>
      <c r="F94" s="46"/>
      <c r="G94" s="47">
        <v>-17.600000000000001</v>
      </c>
      <c r="H94" s="20">
        <f t="shared" si="44"/>
        <v>-17.600000000000001</v>
      </c>
      <c r="I94" s="20">
        <f t="shared" si="45"/>
        <v>-17.600000000000001</v>
      </c>
      <c r="J94" s="20">
        <f t="shared" si="46"/>
        <v>-17.600000000000001</v>
      </c>
      <c r="K94" s="20">
        <f t="shared" si="47"/>
        <v>-17.600000000000001</v>
      </c>
      <c r="L94" s="34"/>
      <c r="M94" s="58">
        <v>0</v>
      </c>
      <c r="N94" s="58">
        <v>0</v>
      </c>
      <c r="O94" s="58">
        <v>0</v>
      </c>
      <c r="P94" s="58">
        <v>0</v>
      </c>
      <c r="Q94" s="1"/>
    </row>
    <row r="95" spans="2:17">
      <c r="B95" s="1" t="s">
        <v>113</v>
      </c>
      <c r="C95" s="25">
        <v>1</v>
      </c>
      <c r="D95" s="25"/>
      <c r="E95" s="25"/>
      <c r="F95" s="46">
        <v>3.7</v>
      </c>
      <c r="G95" s="47">
        <v>0</v>
      </c>
      <c r="H95" s="19">
        <f t="shared" si="44"/>
        <v>0</v>
      </c>
      <c r="I95" s="19">
        <f t="shared" si="45"/>
        <v>0</v>
      </c>
      <c r="J95" s="19">
        <f t="shared" si="46"/>
        <v>0</v>
      </c>
      <c r="K95" s="19">
        <f t="shared" si="47"/>
        <v>0</v>
      </c>
      <c r="L95" s="34"/>
      <c r="M95" s="58">
        <v>0</v>
      </c>
      <c r="N95" s="58">
        <v>0</v>
      </c>
      <c r="O95" s="58">
        <v>0</v>
      </c>
      <c r="P95" s="58">
        <v>0</v>
      </c>
      <c r="Q95" s="1"/>
    </row>
    <row r="96" spans="2:17">
      <c r="C96" s="25"/>
      <c r="D96" s="25"/>
      <c r="E96" s="25"/>
      <c r="F96" s="46"/>
      <c r="G96" s="47"/>
      <c r="H96" s="43"/>
      <c r="I96" s="43"/>
      <c r="J96" s="43"/>
      <c r="K96" s="43"/>
      <c r="L96" s="34"/>
      <c r="M96" s="55"/>
      <c r="N96" s="55"/>
      <c r="O96" s="55"/>
      <c r="P96" s="55"/>
      <c r="Q96" s="1"/>
    </row>
    <row r="97" spans="1:17" ht="15.75" thickBot="1">
      <c r="B97" s="32" t="s">
        <v>114</v>
      </c>
      <c r="C97" s="33">
        <v>1</v>
      </c>
      <c r="D97" s="33"/>
      <c r="E97" s="33"/>
      <c r="F97" s="44"/>
      <c r="G97" s="45"/>
      <c r="H97" s="32"/>
      <c r="I97" s="32"/>
      <c r="J97" s="32"/>
      <c r="K97" s="32"/>
      <c r="L97" s="34"/>
      <c r="M97" s="54"/>
      <c r="N97" s="54"/>
      <c r="O97" s="54"/>
      <c r="P97" s="54"/>
      <c r="Q97" s="32"/>
    </row>
    <row r="98" spans="1:17">
      <c r="B98" s="1" t="s">
        <v>115</v>
      </c>
      <c r="C98" s="25">
        <v>1</v>
      </c>
      <c r="D98" s="25"/>
      <c r="E98" s="25"/>
      <c r="F98" s="46">
        <v>0</v>
      </c>
      <c r="G98" s="47">
        <v>88.4</v>
      </c>
      <c r="H98" s="19">
        <f>G98*(1+M98)</f>
        <v>88.4</v>
      </c>
      <c r="I98" s="19">
        <f t="shared" ref="I98:I99" si="48">H98*(1+N98)</f>
        <v>88.4</v>
      </c>
      <c r="J98" s="19">
        <f t="shared" ref="J98:J99" si="49">I98*(1+O98)</f>
        <v>88.4</v>
      </c>
      <c r="K98" s="19">
        <f t="shared" ref="K98:K99" si="50">J98*(1+P98)</f>
        <v>88.4</v>
      </c>
      <c r="L98" s="34"/>
      <c r="M98" s="58">
        <v>0</v>
      </c>
      <c r="N98" s="58">
        <v>0</v>
      </c>
      <c r="O98" s="58">
        <v>0</v>
      </c>
      <c r="P98" s="58">
        <v>0</v>
      </c>
      <c r="Q98" s="1"/>
    </row>
    <row r="99" spans="1:17">
      <c r="B99" s="1" t="s">
        <v>116</v>
      </c>
      <c r="C99" s="25">
        <v>1</v>
      </c>
      <c r="D99" s="25"/>
      <c r="E99" s="25"/>
      <c r="F99" s="46">
        <v>15.2</v>
      </c>
      <c r="G99" s="47">
        <v>0</v>
      </c>
      <c r="H99" s="20">
        <f>G99*(1+M99)</f>
        <v>0</v>
      </c>
      <c r="I99" s="20">
        <f t="shared" si="48"/>
        <v>0</v>
      </c>
      <c r="J99" s="20">
        <f t="shared" si="49"/>
        <v>0</v>
      </c>
      <c r="K99" s="20">
        <f t="shared" si="50"/>
        <v>0</v>
      </c>
      <c r="L99" s="34"/>
      <c r="M99" s="58">
        <v>0</v>
      </c>
      <c r="N99" s="58">
        <v>0</v>
      </c>
      <c r="O99" s="58">
        <v>0</v>
      </c>
      <c r="P99" s="58">
        <v>0</v>
      </c>
      <c r="Q99" s="1"/>
    </row>
    <row r="100" spans="1:17">
      <c r="B100" s="1" t="s">
        <v>117</v>
      </c>
      <c r="C100" s="25">
        <v>1</v>
      </c>
      <c r="D100" s="25"/>
      <c r="E100" s="25"/>
      <c r="F100" s="46">
        <v>0.9</v>
      </c>
      <c r="G100" s="47">
        <v>0</v>
      </c>
      <c r="H100" s="19">
        <f t="shared" ref="H100:H110" si="51">G100*(1+M100)</f>
        <v>0</v>
      </c>
      <c r="I100" s="19">
        <f t="shared" ref="I100:I110" si="52">H100*(1+N100)</f>
        <v>0</v>
      </c>
      <c r="J100" s="19">
        <f t="shared" ref="J100:J110" si="53">I100*(1+O100)</f>
        <v>0</v>
      </c>
      <c r="K100" s="19">
        <f t="shared" ref="K100:K110" si="54">J100*(1+P100)</f>
        <v>0</v>
      </c>
      <c r="L100" s="34"/>
      <c r="M100" s="58">
        <v>0</v>
      </c>
      <c r="N100" s="58">
        <v>0</v>
      </c>
      <c r="O100" s="58">
        <v>0</v>
      </c>
      <c r="P100" s="58">
        <v>0</v>
      </c>
      <c r="Q100" s="1"/>
    </row>
    <row r="101" spans="1:17">
      <c r="B101" s="1" t="s">
        <v>118</v>
      </c>
      <c r="C101" s="25">
        <v>1</v>
      </c>
      <c r="D101" s="25"/>
      <c r="E101" s="25"/>
      <c r="F101" s="46"/>
      <c r="G101" s="47">
        <v>0</v>
      </c>
      <c r="H101" s="20">
        <f t="shared" si="51"/>
        <v>0</v>
      </c>
      <c r="I101" s="20">
        <f t="shared" si="52"/>
        <v>0</v>
      </c>
      <c r="J101" s="20">
        <f t="shared" si="53"/>
        <v>0</v>
      </c>
      <c r="K101" s="20">
        <f t="shared" si="54"/>
        <v>0</v>
      </c>
      <c r="L101" s="34"/>
      <c r="M101" s="58">
        <v>0</v>
      </c>
      <c r="N101" s="58">
        <v>0</v>
      </c>
      <c r="O101" s="58">
        <v>0</v>
      </c>
      <c r="P101" s="58">
        <v>0</v>
      </c>
      <c r="Q101" s="1"/>
    </row>
    <row r="102" spans="1:17">
      <c r="A102" s="36"/>
      <c r="B102" s="1" t="s">
        <v>119</v>
      </c>
      <c r="C102" s="25">
        <v>1</v>
      </c>
      <c r="D102" s="25"/>
      <c r="E102" s="25"/>
      <c r="F102" s="46">
        <v>32.1</v>
      </c>
      <c r="G102" s="47">
        <v>46.4</v>
      </c>
      <c r="H102" s="19">
        <f t="shared" si="51"/>
        <v>46.4</v>
      </c>
      <c r="I102" s="19">
        <f t="shared" si="52"/>
        <v>46.4</v>
      </c>
      <c r="J102" s="19">
        <f t="shared" si="53"/>
        <v>46.4</v>
      </c>
      <c r="K102" s="19">
        <f t="shared" si="54"/>
        <v>46.4</v>
      </c>
      <c r="L102" s="34"/>
      <c r="M102" s="58">
        <v>0</v>
      </c>
      <c r="N102" s="58">
        <v>0</v>
      </c>
      <c r="O102" s="58">
        <v>0</v>
      </c>
      <c r="P102" s="58">
        <v>0</v>
      </c>
      <c r="Q102" s="1"/>
    </row>
    <row r="103" spans="1:17">
      <c r="B103" s="1" t="s">
        <v>120</v>
      </c>
      <c r="C103" s="25">
        <v>1</v>
      </c>
      <c r="D103" s="25"/>
      <c r="E103" s="25"/>
      <c r="F103" s="46">
        <v>31.1</v>
      </c>
      <c r="G103" s="47">
        <v>27.699999999999996</v>
      </c>
      <c r="H103" s="20">
        <f t="shared" si="51"/>
        <v>27.699999999999996</v>
      </c>
      <c r="I103" s="20">
        <f t="shared" si="52"/>
        <v>27.699999999999996</v>
      </c>
      <c r="J103" s="20">
        <f t="shared" si="53"/>
        <v>27.699999999999996</v>
      </c>
      <c r="K103" s="20">
        <f t="shared" si="54"/>
        <v>27.699999999999996</v>
      </c>
      <c r="L103" s="34"/>
      <c r="M103" s="58">
        <v>0</v>
      </c>
      <c r="N103" s="58">
        <v>0</v>
      </c>
      <c r="O103" s="58">
        <v>0</v>
      </c>
      <c r="P103" s="58">
        <v>0</v>
      </c>
      <c r="Q103" s="1"/>
    </row>
    <row r="104" spans="1:17">
      <c r="B104" s="1" t="s">
        <v>121</v>
      </c>
      <c r="C104" s="25">
        <v>1</v>
      </c>
      <c r="D104" s="25"/>
      <c r="E104" s="25"/>
      <c r="F104" s="46">
        <v>28.7</v>
      </c>
      <c r="G104" s="47">
        <v>75.099999999999994</v>
      </c>
      <c r="H104" s="19">
        <f t="shared" si="51"/>
        <v>75.099999999999994</v>
      </c>
      <c r="I104" s="19">
        <f t="shared" si="52"/>
        <v>75.099999999999994</v>
      </c>
      <c r="J104" s="19">
        <f t="shared" si="53"/>
        <v>75.099999999999994</v>
      </c>
      <c r="K104" s="19">
        <f t="shared" si="54"/>
        <v>75.099999999999994</v>
      </c>
      <c r="L104" s="34"/>
      <c r="M104" s="58">
        <v>0</v>
      </c>
      <c r="N104" s="58">
        <v>0</v>
      </c>
      <c r="O104" s="58">
        <v>0</v>
      </c>
      <c r="P104" s="58">
        <v>0</v>
      </c>
      <c r="Q104" s="1"/>
    </row>
    <row r="105" spans="1:17">
      <c r="B105" s="1" t="s">
        <v>122</v>
      </c>
      <c r="C105" s="25">
        <v>1</v>
      </c>
      <c r="D105" s="25"/>
      <c r="E105" s="25"/>
      <c r="F105" s="46">
        <v>3.1</v>
      </c>
      <c r="G105" s="47">
        <v>0</v>
      </c>
      <c r="H105" s="20">
        <f t="shared" si="51"/>
        <v>0</v>
      </c>
      <c r="I105" s="20">
        <f t="shared" si="52"/>
        <v>0</v>
      </c>
      <c r="J105" s="20">
        <f t="shared" si="53"/>
        <v>0</v>
      </c>
      <c r="K105" s="20">
        <f t="shared" si="54"/>
        <v>0</v>
      </c>
      <c r="L105" s="34"/>
      <c r="M105" s="58">
        <v>0</v>
      </c>
      <c r="N105" s="58">
        <v>0</v>
      </c>
      <c r="O105" s="58">
        <v>0</v>
      </c>
      <c r="P105" s="58">
        <v>0</v>
      </c>
      <c r="Q105" s="1"/>
    </row>
    <row r="106" spans="1:17">
      <c r="A106" s="36"/>
      <c r="B106" s="1" t="s">
        <v>123</v>
      </c>
      <c r="C106" s="25">
        <v>1</v>
      </c>
      <c r="D106" s="25"/>
      <c r="E106" s="25"/>
      <c r="F106" s="46">
        <v>2.2000000000000002</v>
      </c>
      <c r="G106" s="47">
        <v>0</v>
      </c>
      <c r="H106" s="19">
        <f t="shared" si="51"/>
        <v>0</v>
      </c>
      <c r="I106" s="19">
        <f t="shared" si="52"/>
        <v>0</v>
      </c>
      <c r="J106" s="19">
        <f t="shared" si="53"/>
        <v>0</v>
      </c>
      <c r="K106" s="19">
        <f t="shared" si="54"/>
        <v>0</v>
      </c>
      <c r="L106" s="34"/>
      <c r="M106" s="58">
        <v>0</v>
      </c>
      <c r="N106" s="58">
        <v>0</v>
      </c>
      <c r="O106" s="58">
        <v>0</v>
      </c>
      <c r="P106" s="58">
        <v>0</v>
      </c>
      <c r="Q106" s="1"/>
    </row>
    <row r="107" spans="1:17">
      <c r="B107" s="1" t="s">
        <v>124</v>
      </c>
      <c r="C107" s="25">
        <v>1</v>
      </c>
      <c r="D107" s="25"/>
      <c r="E107" s="25"/>
      <c r="F107" s="46">
        <v>49.9</v>
      </c>
      <c r="G107" s="47">
        <v>0</v>
      </c>
      <c r="H107" s="20">
        <f t="shared" si="51"/>
        <v>0</v>
      </c>
      <c r="I107" s="20">
        <f t="shared" si="52"/>
        <v>0</v>
      </c>
      <c r="J107" s="20">
        <f t="shared" si="53"/>
        <v>0</v>
      </c>
      <c r="K107" s="20">
        <f t="shared" si="54"/>
        <v>0</v>
      </c>
      <c r="L107" s="34"/>
      <c r="M107" s="58">
        <v>0</v>
      </c>
      <c r="N107" s="58">
        <v>0</v>
      </c>
      <c r="O107" s="58">
        <v>0</v>
      </c>
      <c r="P107" s="58">
        <v>0</v>
      </c>
      <c r="Q107" s="1"/>
    </row>
    <row r="108" spans="1:17">
      <c r="B108" s="1" t="s">
        <v>125</v>
      </c>
      <c r="C108" s="25">
        <v>1</v>
      </c>
      <c r="D108" s="25"/>
      <c r="E108" s="25"/>
      <c r="F108" s="46">
        <v>1</v>
      </c>
      <c r="G108" s="47">
        <v>10.3</v>
      </c>
      <c r="H108" s="19">
        <f t="shared" si="51"/>
        <v>10.3</v>
      </c>
      <c r="I108" s="19">
        <f t="shared" si="52"/>
        <v>10.3</v>
      </c>
      <c r="J108" s="19">
        <f t="shared" si="53"/>
        <v>10.3</v>
      </c>
      <c r="K108" s="19">
        <f t="shared" si="54"/>
        <v>10.3</v>
      </c>
      <c r="L108" s="34"/>
      <c r="M108" s="58">
        <v>0</v>
      </c>
      <c r="N108" s="58">
        <v>0</v>
      </c>
      <c r="O108" s="58">
        <v>0</v>
      </c>
      <c r="P108" s="58">
        <v>0</v>
      </c>
      <c r="Q108" s="1"/>
    </row>
    <row r="109" spans="1:17">
      <c r="B109" s="1" t="s">
        <v>126</v>
      </c>
      <c r="C109" s="25">
        <v>1</v>
      </c>
      <c r="D109" s="25"/>
      <c r="E109" s="25"/>
      <c r="F109" s="46">
        <v>34.4</v>
      </c>
      <c r="G109" s="47">
        <v>54.9</v>
      </c>
      <c r="H109" s="20">
        <f t="shared" si="51"/>
        <v>54.9</v>
      </c>
      <c r="I109" s="20">
        <f t="shared" si="52"/>
        <v>54.9</v>
      </c>
      <c r="J109" s="20">
        <f t="shared" si="53"/>
        <v>54.9</v>
      </c>
      <c r="K109" s="20">
        <f t="shared" si="54"/>
        <v>54.9</v>
      </c>
      <c r="L109" s="34"/>
      <c r="M109" s="58">
        <v>0</v>
      </c>
      <c r="N109" s="58">
        <v>0</v>
      </c>
      <c r="O109" s="58">
        <v>0</v>
      </c>
      <c r="P109" s="58">
        <v>0</v>
      </c>
      <c r="Q109" s="1"/>
    </row>
    <row r="110" spans="1:17">
      <c r="B110" s="1" t="s">
        <v>127</v>
      </c>
      <c r="C110" s="25">
        <v>1</v>
      </c>
      <c r="D110" s="25"/>
      <c r="E110" s="25"/>
      <c r="F110" s="46"/>
      <c r="G110" s="47">
        <v>19.199999999999996</v>
      </c>
      <c r="H110" s="19">
        <f t="shared" si="51"/>
        <v>19.199999999999996</v>
      </c>
      <c r="I110" s="19">
        <f t="shared" si="52"/>
        <v>19.199999999999996</v>
      </c>
      <c r="J110" s="19">
        <f t="shared" si="53"/>
        <v>19.199999999999996</v>
      </c>
      <c r="K110" s="19">
        <f t="shared" si="54"/>
        <v>19.199999999999996</v>
      </c>
      <c r="L110" s="34"/>
      <c r="M110" s="58">
        <v>0</v>
      </c>
      <c r="N110" s="58">
        <v>0</v>
      </c>
      <c r="O110" s="58">
        <v>0</v>
      </c>
      <c r="P110" s="58">
        <v>0</v>
      </c>
      <c r="Q110" s="1"/>
    </row>
    <row r="111" spans="1:17">
      <c r="C111" s="25"/>
      <c r="D111" s="25"/>
      <c r="E111" s="25"/>
      <c r="F111" s="46"/>
      <c r="G111" s="47"/>
      <c r="H111" s="43"/>
      <c r="I111" s="43"/>
      <c r="J111" s="43"/>
      <c r="K111" s="43"/>
      <c r="L111" s="34"/>
      <c r="M111" s="55"/>
      <c r="N111" s="55"/>
      <c r="O111" s="55"/>
      <c r="P111" s="55"/>
      <c r="Q111" s="1"/>
    </row>
    <row r="112" spans="1:17" ht="15.75" thickBot="1">
      <c r="B112" s="32" t="s">
        <v>128</v>
      </c>
      <c r="C112" s="33"/>
      <c r="D112" s="33"/>
      <c r="E112" s="33"/>
      <c r="F112" s="44"/>
      <c r="G112" s="45"/>
      <c r="H112" s="32"/>
      <c r="I112" s="32"/>
      <c r="J112" s="32"/>
      <c r="K112" s="32"/>
      <c r="L112" s="34"/>
      <c r="M112" s="54"/>
      <c r="N112" s="54"/>
      <c r="O112" s="54"/>
      <c r="P112" s="54"/>
      <c r="Q112" s="32"/>
    </row>
    <row r="113" spans="1:31">
      <c r="B113" s="1" t="s">
        <v>129</v>
      </c>
      <c r="C113" s="25"/>
      <c r="D113" s="25"/>
      <c r="E113" s="25"/>
      <c r="F113" s="1" t="s">
        <v>130</v>
      </c>
      <c r="G113" s="1"/>
      <c r="H113" s="1"/>
      <c r="I113" s="1"/>
      <c r="J113" s="1"/>
      <c r="K113" s="1"/>
      <c r="L113" s="34"/>
      <c r="M113" s="55"/>
      <c r="N113" s="55"/>
      <c r="O113" s="55"/>
      <c r="P113" s="55"/>
      <c r="Q113" s="1"/>
    </row>
    <row r="114" spans="1:31">
      <c r="B114" s="36"/>
      <c r="C114" s="37"/>
      <c r="D114" s="37"/>
      <c r="E114" s="37"/>
      <c r="F114" s="37"/>
      <c r="G114" s="37"/>
      <c r="H114" s="38"/>
      <c r="I114" s="38"/>
      <c r="J114" s="38"/>
      <c r="K114" s="38"/>
      <c r="M114" s="56"/>
      <c r="N114" s="56"/>
      <c r="O114" s="56"/>
      <c r="P114" s="56"/>
      <c r="Q114" s="37"/>
    </row>
    <row r="115" spans="1:31">
      <c r="B115" s="36"/>
      <c r="C115" s="37"/>
      <c r="D115" s="37"/>
      <c r="E115" s="37"/>
      <c r="F115" s="37"/>
      <c r="G115" s="37"/>
      <c r="H115" s="38"/>
      <c r="I115" s="38"/>
      <c r="J115" s="38"/>
      <c r="K115" s="38"/>
      <c r="M115" s="57"/>
      <c r="N115" s="57"/>
      <c r="O115" s="57"/>
      <c r="P115" s="57"/>
      <c r="Q115" s="37"/>
    </row>
    <row r="116" spans="1:31">
      <c r="B116" s="36"/>
      <c r="C116" s="37"/>
      <c r="D116" s="37"/>
      <c r="E116" s="37"/>
      <c r="F116" s="37"/>
      <c r="G116" s="37"/>
      <c r="H116" s="38"/>
      <c r="I116" s="38"/>
      <c r="J116" s="38"/>
      <c r="K116" s="38"/>
      <c r="M116" s="57"/>
      <c r="N116" s="57"/>
      <c r="O116" s="57"/>
      <c r="P116" s="57"/>
      <c r="Q116" s="37"/>
    </row>
    <row r="117" spans="1:31">
      <c r="B117" s="36"/>
      <c r="C117" s="37"/>
      <c r="D117" s="37"/>
      <c r="E117" s="37"/>
      <c r="F117" s="37"/>
      <c r="G117" s="37"/>
      <c r="H117" s="38"/>
      <c r="I117" s="38"/>
      <c r="J117" s="38"/>
      <c r="K117" s="38"/>
      <c r="M117" s="57"/>
      <c r="N117" s="57"/>
      <c r="O117" s="57"/>
      <c r="P117" s="57"/>
      <c r="Q117" s="37"/>
    </row>
    <row r="118" spans="1:31">
      <c r="B118" s="36"/>
      <c r="C118" s="37"/>
      <c r="D118" s="37"/>
      <c r="E118" s="37"/>
      <c r="F118" s="37"/>
      <c r="G118" s="37"/>
      <c r="H118" s="38"/>
      <c r="I118" s="38"/>
      <c r="J118" s="38"/>
      <c r="K118" s="38"/>
      <c r="M118" s="57"/>
      <c r="N118" s="57"/>
      <c r="O118" s="57"/>
      <c r="P118" s="57"/>
      <c r="Q118" s="37"/>
    </row>
    <row r="119" spans="1:31">
      <c r="B119" s="36"/>
      <c r="C119" s="37"/>
      <c r="D119" s="37"/>
      <c r="E119" s="37"/>
      <c r="F119" s="37"/>
      <c r="G119" s="37"/>
      <c r="H119" s="37"/>
      <c r="I119" s="37"/>
      <c r="J119" s="37"/>
      <c r="K119" s="37"/>
      <c r="M119" s="57"/>
      <c r="N119" s="57"/>
      <c r="O119" s="57"/>
      <c r="P119" s="57"/>
      <c r="Q119" s="37"/>
    </row>
    <row r="120" spans="1:31">
      <c r="B120" s="36"/>
      <c r="C120" s="37"/>
      <c r="D120" s="37"/>
      <c r="E120" s="37"/>
      <c r="F120" s="37"/>
      <c r="G120" s="37"/>
      <c r="H120" s="37"/>
      <c r="I120" s="37"/>
      <c r="J120" s="37"/>
      <c r="K120" s="37"/>
      <c r="M120" s="57"/>
      <c r="N120" s="57"/>
      <c r="O120" s="57"/>
      <c r="P120" s="57"/>
      <c r="Q120" s="37"/>
    </row>
    <row r="121" spans="1:31">
      <c r="B121" s="36"/>
      <c r="C121" s="37"/>
      <c r="D121" s="37"/>
      <c r="E121" s="37"/>
      <c r="F121" s="37"/>
      <c r="G121" s="37"/>
      <c r="H121" s="37"/>
      <c r="I121" s="37"/>
      <c r="J121" s="37"/>
      <c r="K121" s="37"/>
      <c r="M121" s="57"/>
      <c r="N121" s="57"/>
      <c r="O121" s="57"/>
      <c r="P121" s="57"/>
      <c r="Q121" s="37"/>
    </row>
    <row r="122" spans="1:31">
      <c r="C122" s="37"/>
      <c r="D122" s="37"/>
      <c r="E122" s="37"/>
      <c r="F122" s="37"/>
      <c r="G122" s="37"/>
      <c r="H122" s="37"/>
      <c r="I122" s="37"/>
      <c r="J122" s="37"/>
      <c r="K122" s="37"/>
      <c r="M122" s="57"/>
      <c r="N122" s="57"/>
      <c r="O122" s="57"/>
      <c r="P122" s="57"/>
      <c r="Q122" s="37"/>
    </row>
    <row r="123" spans="1:31">
      <c r="C123" s="37"/>
      <c r="D123" s="37"/>
      <c r="E123" s="37"/>
      <c r="F123" s="37"/>
      <c r="G123" s="37"/>
      <c r="H123" s="37"/>
      <c r="I123" s="37"/>
      <c r="J123" s="37"/>
      <c r="K123" s="37"/>
      <c r="M123" s="57"/>
      <c r="N123" s="57"/>
      <c r="O123" s="57"/>
      <c r="P123" s="57"/>
      <c r="Q123" s="37"/>
    </row>
    <row r="124" spans="1:31" s="15" customFormat="1">
      <c r="A124" s="1"/>
      <c r="B124" s="1"/>
      <c r="C124" s="37"/>
      <c r="D124" s="37"/>
      <c r="E124" s="37"/>
      <c r="F124" s="37"/>
      <c r="G124" s="37"/>
      <c r="H124" s="37"/>
      <c r="I124" s="37"/>
      <c r="J124" s="37"/>
      <c r="K124" s="37"/>
      <c r="M124" s="57"/>
      <c r="N124" s="57"/>
      <c r="O124" s="57"/>
      <c r="P124" s="57"/>
      <c r="Q124" s="37"/>
      <c r="R124" s="1"/>
      <c r="S124" s="1"/>
      <c r="T124" s="1"/>
      <c r="U124" s="1"/>
      <c r="V124" s="1"/>
      <c r="W124" s="1"/>
      <c r="X124" s="1"/>
      <c r="Y124" s="1"/>
      <c r="Z124" s="1"/>
      <c r="AA124" s="1"/>
      <c r="AB124" s="1"/>
      <c r="AC124" s="1"/>
      <c r="AD124" s="1"/>
      <c r="AE124" s="1"/>
    </row>
    <row r="125" spans="1:31" s="15" customFormat="1">
      <c r="A125" s="1"/>
      <c r="B125" s="1"/>
      <c r="C125" s="37"/>
      <c r="D125" s="37"/>
      <c r="E125" s="37"/>
      <c r="F125" s="37"/>
      <c r="G125" s="37"/>
      <c r="H125" s="37"/>
      <c r="I125" s="37"/>
      <c r="J125" s="37"/>
      <c r="K125" s="37"/>
      <c r="M125" s="57"/>
      <c r="N125" s="57"/>
      <c r="O125" s="57"/>
      <c r="P125" s="57"/>
      <c r="Q125" s="37"/>
      <c r="R125" s="1"/>
      <c r="S125" s="1"/>
      <c r="T125" s="1"/>
      <c r="U125" s="1"/>
      <c r="V125" s="1"/>
      <c r="W125" s="1"/>
      <c r="X125" s="1"/>
      <c r="Y125" s="1"/>
      <c r="Z125" s="1"/>
      <c r="AA125" s="1"/>
      <c r="AB125" s="1"/>
      <c r="AC125" s="1"/>
      <c r="AD125" s="1"/>
      <c r="AE125" s="1"/>
    </row>
    <row r="126" spans="1:31" s="15" customFormat="1">
      <c r="A126" s="1"/>
      <c r="B126" s="1"/>
      <c r="C126" s="37"/>
      <c r="D126" s="37"/>
      <c r="E126" s="37"/>
      <c r="F126" s="37"/>
      <c r="G126" s="37"/>
      <c r="H126" s="37"/>
      <c r="I126" s="37"/>
      <c r="J126" s="37"/>
      <c r="K126" s="37"/>
      <c r="M126" s="57"/>
      <c r="N126" s="57"/>
      <c r="O126" s="57"/>
      <c r="P126" s="57"/>
      <c r="Q126" s="37"/>
      <c r="R126" s="1"/>
      <c r="S126" s="1"/>
      <c r="T126" s="1"/>
      <c r="U126" s="1"/>
      <c r="V126" s="1"/>
      <c r="W126" s="1"/>
      <c r="X126" s="1"/>
      <c r="Y126" s="1"/>
      <c r="Z126" s="1"/>
      <c r="AA126" s="1"/>
      <c r="AB126" s="1"/>
      <c r="AC126" s="1"/>
      <c r="AD126" s="1"/>
      <c r="AE126" s="1"/>
    </row>
    <row r="127" spans="1:31" s="15" customFormat="1">
      <c r="A127" s="1"/>
      <c r="B127" s="1"/>
      <c r="C127" s="37"/>
      <c r="D127" s="37"/>
      <c r="E127" s="37"/>
      <c r="F127" s="37"/>
      <c r="G127" s="37"/>
      <c r="H127" s="37"/>
      <c r="I127" s="37"/>
      <c r="J127" s="37"/>
      <c r="K127" s="37"/>
      <c r="M127" s="57"/>
      <c r="N127" s="57"/>
      <c r="O127" s="57"/>
      <c r="P127" s="57"/>
      <c r="Q127" s="37"/>
      <c r="R127" s="1"/>
      <c r="S127" s="1"/>
      <c r="T127" s="1"/>
      <c r="U127" s="1"/>
      <c r="V127" s="1"/>
      <c r="W127" s="1"/>
      <c r="X127" s="1"/>
      <c r="Y127" s="1"/>
      <c r="Z127" s="1"/>
      <c r="AA127" s="1"/>
      <c r="AB127" s="1"/>
      <c r="AC127" s="1"/>
      <c r="AD127" s="1"/>
      <c r="AE127" s="1"/>
    </row>
    <row r="128" spans="1:31" s="15" customFormat="1">
      <c r="A128" s="1"/>
      <c r="B128" s="1"/>
      <c r="C128" s="37"/>
      <c r="D128" s="37"/>
      <c r="E128" s="37"/>
      <c r="F128" s="37"/>
      <c r="G128" s="37"/>
      <c r="H128" s="37"/>
      <c r="I128" s="37"/>
      <c r="J128" s="37"/>
      <c r="K128" s="37"/>
      <c r="M128" s="57"/>
      <c r="N128" s="57"/>
      <c r="O128" s="57"/>
      <c r="P128" s="57"/>
      <c r="Q128" s="37"/>
      <c r="R128" s="1"/>
      <c r="S128" s="1"/>
      <c r="T128" s="1"/>
      <c r="U128" s="1"/>
      <c r="V128" s="1"/>
      <c r="W128" s="1"/>
      <c r="X128" s="1"/>
      <c r="Y128" s="1"/>
      <c r="Z128" s="1"/>
      <c r="AA128" s="1"/>
      <c r="AB128" s="1"/>
      <c r="AC128" s="1"/>
      <c r="AD128" s="1"/>
      <c r="AE128" s="1"/>
    </row>
    <row r="129" spans="1:31" s="15" customFormat="1">
      <c r="A129" s="1"/>
      <c r="B129" s="1"/>
      <c r="C129" s="37"/>
      <c r="D129" s="37"/>
      <c r="E129" s="37"/>
      <c r="F129" s="37"/>
      <c r="G129" s="37"/>
      <c r="H129" s="37"/>
      <c r="I129" s="37"/>
      <c r="J129" s="37"/>
      <c r="K129" s="37"/>
      <c r="M129" s="57"/>
      <c r="N129" s="57"/>
      <c r="O129" s="57"/>
      <c r="P129" s="57"/>
      <c r="Q129" s="37"/>
      <c r="R129" s="1"/>
      <c r="S129" s="1"/>
      <c r="T129" s="1"/>
      <c r="U129" s="1"/>
      <c r="V129" s="1"/>
      <c r="W129" s="1"/>
      <c r="X129" s="1"/>
      <c r="Y129" s="1"/>
      <c r="Z129" s="1"/>
      <c r="AA129" s="1"/>
      <c r="AB129" s="1"/>
      <c r="AC129" s="1"/>
      <c r="AD129" s="1"/>
      <c r="AE129" s="1"/>
    </row>
    <row r="130" spans="1:31" s="15" customFormat="1">
      <c r="A130" s="1"/>
      <c r="B130" s="1"/>
      <c r="C130" s="37"/>
      <c r="D130" s="37"/>
      <c r="E130" s="37"/>
      <c r="F130" s="37"/>
      <c r="G130" s="37"/>
      <c r="H130" s="37"/>
      <c r="I130" s="37"/>
      <c r="J130" s="37"/>
      <c r="K130" s="37"/>
      <c r="M130" s="57"/>
      <c r="N130" s="57"/>
      <c r="O130" s="57"/>
      <c r="P130" s="57"/>
      <c r="Q130" s="37"/>
      <c r="R130" s="1"/>
      <c r="S130" s="1"/>
      <c r="T130" s="1"/>
      <c r="U130" s="1"/>
      <c r="V130" s="1"/>
      <c r="W130" s="1"/>
      <c r="X130" s="1"/>
      <c r="Y130" s="1"/>
      <c r="Z130" s="1"/>
      <c r="AA130" s="1"/>
      <c r="AB130" s="1"/>
      <c r="AC130" s="1"/>
      <c r="AD130" s="1"/>
      <c r="AE130" s="1"/>
    </row>
    <row r="131" spans="1:31" s="15" customFormat="1">
      <c r="A131" s="1"/>
      <c r="B131" s="1"/>
      <c r="C131" s="37"/>
      <c r="D131" s="37"/>
      <c r="E131" s="37"/>
      <c r="F131" s="37"/>
      <c r="G131" s="37"/>
      <c r="H131" s="37"/>
      <c r="I131" s="37"/>
      <c r="J131" s="37"/>
      <c r="K131" s="37"/>
      <c r="M131" s="57"/>
      <c r="N131" s="57"/>
      <c r="O131" s="57"/>
      <c r="P131" s="57"/>
      <c r="Q131" s="37"/>
      <c r="R131" s="1"/>
      <c r="S131" s="1"/>
      <c r="T131" s="1"/>
      <c r="U131" s="1"/>
      <c r="V131" s="1"/>
      <c r="W131" s="1"/>
      <c r="X131" s="1"/>
      <c r="Y131" s="1"/>
      <c r="Z131" s="1"/>
      <c r="AA131" s="1"/>
      <c r="AB131" s="1"/>
      <c r="AC131" s="1"/>
      <c r="AD131" s="1"/>
      <c r="AE131" s="1"/>
    </row>
    <row r="132" spans="1:31" s="15" customFormat="1">
      <c r="A132" s="1"/>
      <c r="B132" s="1"/>
      <c r="C132" s="37"/>
      <c r="D132" s="37"/>
      <c r="E132" s="37"/>
      <c r="F132" s="37"/>
      <c r="G132" s="37"/>
      <c r="H132" s="37"/>
      <c r="I132" s="37"/>
      <c r="J132" s="37"/>
      <c r="K132" s="37"/>
      <c r="M132" s="57"/>
      <c r="N132" s="57"/>
      <c r="O132" s="57"/>
      <c r="P132" s="57"/>
      <c r="Q132" s="37"/>
      <c r="R132" s="1"/>
      <c r="S132" s="1"/>
      <c r="T132" s="1"/>
      <c r="U132" s="1"/>
      <c r="V132" s="1"/>
      <c r="W132" s="1"/>
      <c r="X132" s="1"/>
      <c r="Y132" s="1"/>
      <c r="Z132" s="1"/>
      <c r="AA132" s="1"/>
      <c r="AB132" s="1"/>
      <c r="AC132" s="1"/>
      <c r="AD132" s="1"/>
      <c r="AE132" s="1"/>
    </row>
    <row r="133" spans="1:31" s="15" customFormat="1">
      <c r="A133" s="1"/>
      <c r="B133" s="1"/>
      <c r="C133" s="37"/>
      <c r="D133" s="37"/>
      <c r="E133" s="37"/>
      <c r="F133" s="37"/>
      <c r="G133" s="37"/>
      <c r="H133" s="37"/>
      <c r="I133" s="37"/>
      <c r="J133" s="37"/>
      <c r="K133" s="37"/>
      <c r="M133" s="57"/>
      <c r="N133" s="57"/>
      <c r="O133" s="57"/>
      <c r="P133" s="57"/>
      <c r="Q133" s="37"/>
      <c r="R133" s="1"/>
      <c r="S133" s="1"/>
      <c r="T133" s="1"/>
      <c r="U133" s="1"/>
      <c r="V133" s="1"/>
      <c r="W133" s="1"/>
      <c r="X133" s="1"/>
      <c r="Y133" s="1"/>
      <c r="Z133" s="1"/>
      <c r="AA133" s="1"/>
      <c r="AB133" s="1"/>
      <c r="AC133" s="1"/>
      <c r="AD133" s="1"/>
      <c r="AE133" s="1"/>
    </row>
    <row r="134" spans="1:31" s="15" customFormat="1">
      <c r="A134" s="1"/>
      <c r="B134" s="1"/>
      <c r="C134" s="37"/>
      <c r="D134" s="37"/>
      <c r="E134" s="37"/>
      <c r="F134" s="37"/>
      <c r="G134" s="37"/>
      <c r="H134" s="37"/>
      <c r="I134" s="37"/>
      <c r="J134" s="37"/>
      <c r="K134" s="37"/>
      <c r="M134" s="57"/>
      <c r="N134" s="57"/>
      <c r="O134" s="57"/>
      <c r="P134" s="57"/>
      <c r="Q134" s="37"/>
      <c r="R134" s="1"/>
      <c r="S134" s="1"/>
      <c r="T134" s="1"/>
      <c r="U134" s="1"/>
      <c r="V134" s="1"/>
      <c r="W134" s="1"/>
      <c r="X134" s="1"/>
      <c r="Y134" s="1"/>
      <c r="Z134" s="1"/>
      <c r="AA134" s="1"/>
      <c r="AB134" s="1"/>
      <c r="AC134" s="1"/>
      <c r="AD134" s="1"/>
      <c r="AE134" s="1"/>
    </row>
    <row r="135" spans="1:31" s="15" customFormat="1">
      <c r="A135" s="1"/>
      <c r="B135" s="1"/>
      <c r="C135" s="37"/>
      <c r="D135" s="37"/>
      <c r="E135" s="37"/>
      <c r="F135" s="37"/>
      <c r="G135" s="37"/>
      <c r="H135" s="37"/>
      <c r="I135" s="37"/>
      <c r="J135" s="37"/>
      <c r="K135" s="37"/>
      <c r="M135" s="57"/>
      <c r="N135" s="57"/>
      <c r="O135" s="57"/>
      <c r="P135" s="57"/>
      <c r="Q135" s="37"/>
      <c r="R135" s="1"/>
      <c r="S135" s="1"/>
      <c r="T135" s="1"/>
      <c r="U135" s="1"/>
      <c r="V135" s="1"/>
      <c r="W135" s="1"/>
      <c r="X135" s="1"/>
      <c r="Y135" s="1"/>
      <c r="Z135" s="1"/>
      <c r="AA135" s="1"/>
      <c r="AB135" s="1"/>
      <c r="AC135" s="1"/>
      <c r="AD135" s="1"/>
      <c r="AE135" s="1"/>
    </row>
    <row r="136" spans="1:31" s="15" customFormat="1">
      <c r="A136" s="1"/>
      <c r="B136" s="1"/>
      <c r="C136" s="37"/>
      <c r="D136" s="37"/>
      <c r="E136" s="37"/>
      <c r="F136" s="37"/>
      <c r="G136" s="37"/>
      <c r="H136" s="37"/>
      <c r="I136" s="37"/>
      <c r="J136" s="37"/>
      <c r="K136" s="37"/>
      <c r="M136" s="57"/>
      <c r="N136" s="57"/>
      <c r="O136" s="57"/>
      <c r="P136" s="57"/>
      <c r="Q136" s="37"/>
      <c r="R136" s="1"/>
      <c r="S136" s="1"/>
      <c r="T136" s="1"/>
      <c r="U136" s="1"/>
      <c r="V136" s="1"/>
      <c r="W136" s="1"/>
      <c r="X136" s="1"/>
      <c r="Y136" s="1"/>
      <c r="Z136" s="1"/>
      <c r="AA136" s="1"/>
      <c r="AB136" s="1"/>
      <c r="AC136" s="1"/>
      <c r="AD136" s="1"/>
      <c r="AE136" s="1"/>
    </row>
    <row r="137" spans="1:31" s="15" customFormat="1">
      <c r="A137" s="1"/>
      <c r="B137" s="1"/>
      <c r="C137" s="37"/>
      <c r="D137" s="37"/>
      <c r="E137" s="37"/>
      <c r="F137" s="37"/>
      <c r="G137" s="37"/>
      <c r="H137" s="37"/>
      <c r="I137" s="37"/>
      <c r="J137" s="37"/>
      <c r="K137" s="37"/>
      <c r="M137" s="57"/>
      <c r="N137" s="57"/>
      <c r="O137" s="57"/>
      <c r="P137" s="57"/>
      <c r="Q137" s="37"/>
      <c r="R137" s="1"/>
      <c r="S137" s="1"/>
      <c r="T137" s="1"/>
      <c r="U137" s="1"/>
      <c r="V137" s="1"/>
      <c r="W137" s="1"/>
      <c r="X137" s="1"/>
      <c r="Y137" s="1"/>
      <c r="Z137" s="1"/>
      <c r="AA137" s="1"/>
      <c r="AB137" s="1"/>
      <c r="AC137" s="1"/>
      <c r="AD137" s="1"/>
      <c r="AE137" s="1"/>
    </row>
    <row r="138" spans="1:31" s="15" customFormat="1">
      <c r="A138" s="1"/>
      <c r="B138" s="1"/>
      <c r="C138" s="37"/>
      <c r="D138" s="37"/>
      <c r="E138" s="37"/>
      <c r="F138" s="37"/>
      <c r="G138" s="37"/>
      <c r="H138" s="37"/>
      <c r="I138" s="37"/>
      <c r="J138" s="37"/>
      <c r="K138" s="37"/>
      <c r="M138" s="57"/>
      <c r="N138" s="57"/>
      <c r="O138" s="57"/>
      <c r="P138" s="57"/>
      <c r="Q138" s="37"/>
      <c r="R138" s="1"/>
      <c r="S138" s="1"/>
      <c r="T138" s="1"/>
      <c r="U138" s="1"/>
      <c r="V138" s="1"/>
      <c r="W138" s="1"/>
      <c r="X138" s="1"/>
      <c r="Y138" s="1"/>
      <c r="Z138" s="1"/>
      <c r="AA138" s="1"/>
      <c r="AB138" s="1"/>
      <c r="AC138" s="1"/>
      <c r="AD138" s="1"/>
      <c r="AE138" s="1"/>
    </row>
    <row r="139" spans="1:31" s="15" customFormat="1">
      <c r="A139" s="1"/>
      <c r="B139" s="1"/>
      <c r="C139" s="37"/>
      <c r="D139" s="37"/>
      <c r="E139" s="37"/>
      <c r="F139" s="37"/>
      <c r="G139" s="37"/>
      <c r="H139" s="37"/>
      <c r="I139" s="37"/>
      <c r="J139" s="37"/>
      <c r="K139" s="37"/>
      <c r="M139" s="57"/>
      <c r="N139" s="57"/>
      <c r="O139" s="57"/>
      <c r="P139" s="57"/>
      <c r="Q139" s="37"/>
      <c r="R139" s="1"/>
      <c r="S139" s="1"/>
      <c r="T139" s="1"/>
      <c r="U139" s="1"/>
      <c r="V139" s="1"/>
      <c r="W139" s="1"/>
      <c r="X139" s="1"/>
      <c r="Y139" s="1"/>
      <c r="Z139" s="1"/>
      <c r="AA139" s="1"/>
      <c r="AB139" s="1"/>
      <c r="AC139" s="1"/>
      <c r="AD139" s="1"/>
      <c r="AE139" s="1"/>
    </row>
    <row r="140" spans="1:31" s="15" customFormat="1">
      <c r="A140" s="1"/>
      <c r="B140" s="1"/>
      <c r="C140" s="37"/>
      <c r="D140" s="37"/>
      <c r="E140" s="37"/>
      <c r="F140" s="37"/>
      <c r="G140" s="37"/>
      <c r="H140" s="37"/>
      <c r="I140" s="37"/>
      <c r="J140" s="37"/>
      <c r="K140" s="37"/>
      <c r="M140" s="57"/>
      <c r="N140" s="57"/>
      <c r="O140" s="57"/>
      <c r="P140" s="57"/>
      <c r="Q140" s="37"/>
      <c r="R140" s="1"/>
      <c r="S140" s="1"/>
      <c r="T140" s="1"/>
      <c r="U140" s="1"/>
      <c r="V140" s="1"/>
      <c r="W140" s="1"/>
      <c r="X140" s="1"/>
      <c r="Y140" s="1"/>
      <c r="Z140" s="1"/>
      <c r="AA140" s="1"/>
      <c r="AB140" s="1"/>
      <c r="AC140" s="1"/>
      <c r="AD140" s="1"/>
      <c r="AE140" s="1"/>
    </row>
    <row r="141" spans="1:31" s="15" customFormat="1">
      <c r="A141" s="1"/>
      <c r="B141" s="1"/>
      <c r="C141" s="37"/>
      <c r="D141" s="37"/>
      <c r="E141" s="37"/>
      <c r="F141" s="37"/>
      <c r="G141" s="37"/>
      <c r="H141" s="37"/>
      <c r="I141" s="37"/>
      <c r="J141" s="37"/>
      <c r="K141" s="37"/>
      <c r="M141" s="57"/>
      <c r="N141" s="57"/>
      <c r="O141" s="57"/>
      <c r="P141" s="57"/>
      <c r="Q141" s="37"/>
      <c r="R141" s="1"/>
      <c r="S141" s="1"/>
      <c r="T141" s="1"/>
      <c r="U141" s="1"/>
      <c r="V141" s="1"/>
      <c r="W141" s="1"/>
      <c r="X141" s="1"/>
      <c r="Y141" s="1"/>
      <c r="Z141" s="1"/>
      <c r="AA141" s="1"/>
      <c r="AB141" s="1"/>
      <c r="AC141" s="1"/>
      <c r="AD141" s="1"/>
      <c r="AE141" s="1"/>
    </row>
    <row r="142" spans="1:31" s="15" customFormat="1">
      <c r="A142" s="1"/>
      <c r="B142" s="1"/>
      <c r="C142" s="37"/>
      <c r="D142" s="37"/>
      <c r="E142" s="37"/>
      <c r="F142" s="37"/>
      <c r="G142" s="37"/>
      <c r="H142" s="37"/>
      <c r="I142" s="37"/>
      <c r="J142" s="37"/>
      <c r="K142" s="37"/>
      <c r="M142" s="57"/>
      <c r="N142" s="57"/>
      <c r="O142" s="57"/>
      <c r="P142" s="57"/>
      <c r="Q142" s="37"/>
      <c r="R142" s="1"/>
      <c r="S142" s="1"/>
      <c r="T142" s="1"/>
      <c r="U142" s="1"/>
      <c r="V142" s="1"/>
      <c r="W142" s="1"/>
      <c r="X142" s="1"/>
      <c r="Y142" s="1"/>
      <c r="Z142" s="1"/>
      <c r="AA142" s="1"/>
      <c r="AB142" s="1"/>
      <c r="AC142" s="1"/>
      <c r="AD142" s="1"/>
      <c r="AE142" s="1"/>
    </row>
  </sheetData>
  <phoneticPr fontId="2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8E388-C8B3-4EA4-A48E-4AA25F8DEF6C}">
  <dimension ref="A1:CY44"/>
  <sheetViews>
    <sheetView topLeftCell="A6" zoomScale="80" zoomScaleNormal="80" workbookViewId="0">
      <selection activeCell="D13" sqref="D13:D38"/>
    </sheetView>
  </sheetViews>
  <sheetFormatPr defaultColWidth="9.140625" defaultRowHeight="15"/>
  <cols>
    <col min="1" max="1" width="9.28515625" style="1" customWidth="1"/>
    <col min="2" max="2" width="45" style="1" customWidth="1"/>
    <col min="3" max="5" width="13.42578125" style="1" customWidth="1"/>
    <col min="6" max="11" width="11.140625" style="25" customWidth="1"/>
    <col min="12" max="12" width="9.140625" style="1"/>
    <col min="13" max="16" width="14.7109375" style="1" customWidth="1"/>
    <col min="17" max="17" width="77" style="43" customWidth="1"/>
    <col min="18" max="16384" width="9.140625" style="1"/>
  </cols>
  <sheetData>
    <row r="1" spans="1:103">
      <c r="C1" s="15"/>
      <c r="D1" s="15"/>
      <c r="E1" s="15"/>
      <c r="F1" s="51"/>
      <c r="G1" s="51"/>
      <c r="H1" s="51"/>
      <c r="I1" s="51"/>
      <c r="J1" s="51"/>
      <c r="K1" s="51"/>
      <c r="L1" s="15"/>
      <c r="M1" s="51"/>
      <c r="N1" s="51"/>
      <c r="O1" s="51"/>
      <c r="P1" s="51"/>
      <c r="Q1" s="61"/>
    </row>
    <row r="2" spans="1:103" ht="18" thickBot="1">
      <c r="B2" s="22" t="s">
        <v>131</v>
      </c>
      <c r="C2" s="22"/>
      <c r="D2" s="22"/>
      <c r="E2" s="22"/>
      <c r="F2" s="22"/>
      <c r="G2" s="22"/>
      <c r="H2" s="22"/>
      <c r="I2" s="22"/>
      <c r="J2" s="22"/>
      <c r="K2" s="22"/>
      <c r="L2" s="22"/>
      <c r="M2" s="22"/>
      <c r="N2" s="22"/>
      <c r="O2" s="22"/>
      <c r="P2" s="22"/>
      <c r="Q2" s="22"/>
    </row>
    <row r="3" spans="1:103" ht="15.75" thickTop="1">
      <c r="B3" s="26" t="s">
        <v>132</v>
      </c>
      <c r="C3" s="27"/>
      <c r="D3" s="27"/>
      <c r="E3" s="27"/>
      <c r="F3" s="52"/>
      <c r="G3" s="52"/>
      <c r="H3" s="52"/>
      <c r="I3" s="52"/>
      <c r="J3" s="52"/>
      <c r="K3" s="52"/>
      <c r="L3" s="27"/>
      <c r="M3" s="52"/>
      <c r="N3" s="52"/>
      <c r="O3" s="52"/>
      <c r="P3" s="52"/>
      <c r="Q3" s="62"/>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row>
    <row r="4" spans="1:103">
      <c r="C4" s="15"/>
      <c r="D4" s="15"/>
      <c r="E4" s="15"/>
      <c r="F4" s="51"/>
      <c r="G4" s="51"/>
      <c r="H4" s="51"/>
      <c r="I4" s="51"/>
      <c r="J4" s="51"/>
      <c r="K4" s="51"/>
      <c r="L4" s="15"/>
      <c r="M4" s="51"/>
      <c r="N4" s="51"/>
      <c r="O4" s="51"/>
      <c r="P4" s="51"/>
      <c r="Q4" s="61"/>
    </row>
    <row r="5" spans="1:103" ht="15.75" thickBot="1">
      <c r="B5" s="21" t="s">
        <v>11</v>
      </c>
      <c r="C5" s="15"/>
      <c r="D5" s="15"/>
      <c r="E5" s="15"/>
      <c r="F5" s="51"/>
      <c r="G5" s="51"/>
      <c r="H5" s="51"/>
      <c r="I5" s="51"/>
      <c r="J5" s="51"/>
      <c r="K5" s="51"/>
      <c r="L5" s="15"/>
      <c r="M5" s="51"/>
      <c r="N5" s="51"/>
      <c r="O5" s="51"/>
      <c r="P5" s="51"/>
      <c r="Q5" s="61"/>
    </row>
    <row r="6" spans="1:103">
      <c r="B6" s="37" t="s">
        <v>133</v>
      </c>
    </row>
    <row r="7" spans="1:103">
      <c r="B7" s="37" t="s">
        <v>134</v>
      </c>
    </row>
    <row r="8" spans="1:103">
      <c r="B8" s="37" t="s">
        <v>135</v>
      </c>
    </row>
    <row r="11" spans="1:103" s="24" customFormat="1" ht="52.5" thickBot="1">
      <c r="A11" s="39"/>
      <c r="B11" s="28" t="s">
        <v>15</v>
      </c>
      <c r="C11" s="29" t="s">
        <v>16</v>
      </c>
      <c r="D11" s="29" t="s">
        <v>17</v>
      </c>
      <c r="E11" s="29" t="s">
        <v>18</v>
      </c>
      <c r="F11" s="28" t="s">
        <v>19</v>
      </c>
      <c r="G11" s="28" t="s">
        <v>20</v>
      </c>
      <c r="H11" s="28" t="s">
        <v>21</v>
      </c>
      <c r="I11" s="28" t="s">
        <v>22</v>
      </c>
      <c r="J11" s="28" t="s">
        <v>23</v>
      </c>
      <c r="K11" s="28" t="s">
        <v>24</v>
      </c>
      <c r="L11" s="23"/>
      <c r="M11" s="29" t="s">
        <v>25</v>
      </c>
      <c r="N11" s="29" t="s">
        <v>26</v>
      </c>
      <c r="O11" s="29" t="s">
        <v>27</v>
      </c>
      <c r="P11" s="29" t="s">
        <v>28</v>
      </c>
      <c r="Q11" s="28" t="s">
        <v>29</v>
      </c>
    </row>
    <row r="12" spans="1:103" ht="18.75" thickTop="1" thickBot="1">
      <c r="B12" s="30" t="s">
        <v>30</v>
      </c>
      <c r="C12" s="31"/>
      <c r="D12" s="31"/>
      <c r="E12" s="31"/>
      <c r="F12" s="40"/>
      <c r="G12" s="30"/>
      <c r="H12" s="30"/>
      <c r="I12" s="30"/>
      <c r="J12" s="30"/>
      <c r="K12" s="30"/>
      <c r="L12" s="23"/>
      <c r="M12" s="31"/>
      <c r="N12" s="31"/>
      <c r="O12" s="31"/>
      <c r="P12" s="31"/>
      <c r="Q12" s="30"/>
    </row>
    <row r="13" spans="1:103" ht="16.5" thickTop="1" thickBot="1">
      <c r="B13" s="32" t="s">
        <v>136</v>
      </c>
      <c r="C13" s="33">
        <v>1</v>
      </c>
      <c r="D13" s="33"/>
      <c r="E13" s="33"/>
      <c r="F13" s="41">
        <v>298.2</v>
      </c>
      <c r="G13" s="32"/>
      <c r="H13" s="32"/>
      <c r="I13" s="32"/>
      <c r="J13" s="32"/>
      <c r="K13" s="32"/>
      <c r="L13" s="23"/>
      <c r="M13" s="33"/>
      <c r="N13" s="33"/>
      <c r="O13" s="33"/>
      <c r="P13" s="33"/>
      <c r="Q13" s="32"/>
    </row>
    <row r="14" spans="1:103">
      <c r="B14" s="1" t="s">
        <v>137</v>
      </c>
      <c r="C14" s="25">
        <v>1</v>
      </c>
      <c r="D14" s="25"/>
      <c r="E14" s="25"/>
      <c r="F14" s="42"/>
      <c r="G14" s="43">
        <v>10</v>
      </c>
      <c r="H14" s="19">
        <f>G14*(1+M14)</f>
        <v>10</v>
      </c>
      <c r="I14" s="19">
        <f t="shared" ref="I14:K15" si="0">H14*(1+N14)</f>
        <v>10</v>
      </c>
      <c r="J14" s="19">
        <f t="shared" si="0"/>
        <v>10</v>
      </c>
      <c r="K14" s="19">
        <f t="shared" si="0"/>
        <v>10</v>
      </c>
      <c r="L14" s="23"/>
      <c r="M14" s="58">
        <v>0</v>
      </c>
      <c r="N14" s="58">
        <v>0</v>
      </c>
      <c r="O14" s="58">
        <v>0</v>
      </c>
      <c r="P14" s="58">
        <v>0</v>
      </c>
      <c r="Q14" s="1" t="s">
        <v>138</v>
      </c>
    </row>
    <row r="15" spans="1:103">
      <c r="B15" s="1" t="s">
        <v>139</v>
      </c>
      <c r="C15" s="25">
        <v>1</v>
      </c>
      <c r="D15" s="25"/>
      <c r="E15" s="25"/>
      <c r="F15" s="42"/>
      <c r="G15" s="43">
        <v>105.19999999999999</v>
      </c>
      <c r="H15" s="20">
        <f>G15*(1+M15)</f>
        <v>105.19999999999999</v>
      </c>
      <c r="I15" s="20">
        <f t="shared" si="0"/>
        <v>105.19999999999999</v>
      </c>
      <c r="J15" s="20">
        <f t="shared" si="0"/>
        <v>105.19999999999999</v>
      </c>
      <c r="K15" s="20">
        <f t="shared" si="0"/>
        <v>105.19999999999999</v>
      </c>
      <c r="L15" s="23"/>
      <c r="M15" s="58">
        <v>0</v>
      </c>
      <c r="N15" s="58">
        <v>0</v>
      </c>
      <c r="O15" s="58">
        <v>0</v>
      </c>
      <c r="P15" s="58">
        <v>0</v>
      </c>
    </row>
    <row r="16" spans="1:103">
      <c r="B16" s="1" t="s">
        <v>140</v>
      </c>
      <c r="C16" s="25">
        <v>1</v>
      </c>
      <c r="D16" s="25"/>
      <c r="E16" s="25"/>
      <c r="F16" s="42"/>
      <c r="G16" s="43">
        <v>2.5</v>
      </c>
      <c r="H16" s="19">
        <f t="shared" ref="H16:H26" si="1">G16*(1+M16)</f>
        <v>2.5</v>
      </c>
      <c r="I16" s="19">
        <f t="shared" ref="I16:I26" si="2">H16*(1+N16)</f>
        <v>2.5</v>
      </c>
      <c r="J16" s="19">
        <f t="shared" ref="J16:J26" si="3">I16*(1+O16)</f>
        <v>2.5</v>
      </c>
      <c r="K16" s="19">
        <f t="shared" ref="K16:K26" si="4">J16*(1+P16)</f>
        <v>2.5</v>
      </c>
      <c r="L16" s="23"/>
      <c r="M16" s="58">
        <v>0</v>
      </c>
      <c r="N16" s="58">
        <v>0</v>
      </c>
      <c r="O16" s="58">
        <v>0</v>
      </c>
      <c r="P16" s="58">
        <v>0</v>
      </c>
    </row>
    <row r="17" spans="2:17">
      <c r="B17" s="1" t="s">
        <v>72</v>
      </c>
      <c r="C17" s="25">
        <v>1</v>
      </c>
      <c r="D17" s="25"/>
      <c r="E17" s="25"/>
      <c r="F17" s="42"/>
      <c r="G17" s="43">
        <v>8.9</v>
      </c>
      <c r="H17" s="20">
        <f t="shared" si="1"/>
        <v>8.9</v>
      </c>
      <c r="I17" s="20">
        <f t="shared" si="2"/>
        <v>8.9</v>
      </c>
      <c r="J17" s="20">
        <f t="shared" si="3"/>
        <v>8.9</v>
      </c>
      <c r="K17" s="20">
        <f t="shared" si="4"/>
        <v>8.9</v>
      </c>
      <c r="L17" s="23"/>
      <c r="M17" s="58">
        <v>0</v>
      </c>
      <c r="N17" s="58">
        <v>0</v>
      </c>
      <c r="O17" s="58">
        <v>0</v>
      </c>
      <c r="P17" s="58">
        <v>0</v>
      </c>
    </row>
    <row r="18" spans="2:17">
      <c r="B18" s="1" t="s">
        <v>141</v>
      </c>
      <c r="C18" s="25">
        <v>1</v>
      </c>
      <c r="D18" s="25"/>
      <c r="E18" s="25"/>
      <c r="F18" s="42"/>
      <c r="G18" s="43">
        <v>12.8</v>
      </c>
      <c r="H18" s="19">
        <f t="shared" si="1"/>
        <v>12.8</v>
      </c>
      <c r="I18" s="19">
        <f t="shared" si="2"/>
        <v>12.8</v>
      </c>
      <c r="J18" s="19">
        <f t="shared" si="3"/>
        <v>12.8</v>
      </c>
      <c r="K18" s="19">
        <f t="shared" si="4"/>
        <v>12.8</v>
      </c>
      <c r="L18" s="23"/>
      <c r="M18" s="58">
        <v>0</v>
      </c>
      <c r="N18" s="58">
        <v>0</v>
      </c>
      <c r="O18" s="58">
        <v>0</v>
      </c>
      <c r="P18" s="58">
        <v>0</v>
      </c>
    </row>
    <row r="19" spans="2:17">
      <c r="B19" s="1" t="s">
        <v>142</v>
      </c>
      <c r="C19" s="25">
        <v>1</v>
      </c>
      <c r="D19" s="25"/>
      <c r="E19" s="25"/>
      <c r="F19" s="42"/>
      <c r="G19" s="43">
        <v>162.39999999999998</v>
      </c>
      <c r="H19" s="20">
        <f t="shared" si="1"/>
        <v>162.39999999999998</v>
      </c>
      <c r="I19" s="20">
        <f t="shared" si="2"/>
        <v>162.39999999999998</v>
      </c>
      <c r="J19" s="20">
        <f t="shared" si="3"/>
        <v>162.39999999999998</v>
      </c>
      <c r="K19" s="20">
        <f t="shared" si="4"/>
        <v>162.39999999999998</v>
      </c>
      <c r="L19" s="23"/>
      <c r="M19" s="58">
        <v>0</v>
      </c>
      <c r="N19" s="58">
        <v>0</v>
      </c>
      <c r="O19" s="58">
        <v>0</v>
      </c>
      <c r="P19" s="58">
        <v>0</v>
      </c>
    </row>
    <row r="20" spans="2:17">
      <c r="B20" s="1" t="s">
        <v>143</v>
      </c>
      <c r="C20" s="25">
        <v>1</v>
      </c>
      <c r="D20" s="25"/>
      <c r="E20" s="25"/>
      <c r="F20" s="42"/>
      <c r="G20" s="43">
        <v>5.6000000000000005</v>
      </c>
      <c r="H20" s="19">
        <f t="shared" si="1"/>
        <v>5.6000000000000005</v>
      </c>
      <c r="I20" s="19">
        <f t="shared" si="2"/>
        <v>5.6000000000000005</v>
      </c>
      <c r="J20" s="19">
        <f t="shared" si="3"/>
        <v>5.6000000000000005</v>
      </c>
      <c r="K20" s="19">
        <f t="shared" si="4"/>
        <v>5.6000000000000005</v>
      </c>
      <c r="L20" s="23"/>
      <c r="M20" s="58">
        <v>0</v>
      </c>
      <c r="N20" s="58">
        <v>0</v>
      </c>
      <c r="O20" s="58">
        <v>0</v>
      </c>
      <c r="P20" s="58">
        <v>0</v>
      </c>
    </row>
    <row r="21" spans="2:17">
      <c r="B21" s="1" t="s">
        <v>144</v>
      </c>
      <c r="C21" s="25">
        <v>1</v>
      </c>
      <c r="D21" s="25"/>
      <c r="E21" s="25"/>
      <c r="F21" s="42"/>
      <c r="G21" s="43">
        <v>18.2</v>
      </c>
      <c r="H21" s="20">
        <f t="shared" si="1"/>
        <v>18.2</v>
      </c>
      <c r="I21" s="20">
        <f t="shared" si="2"/>
        <v>18.2</v>
      </c>
      <c r="J21" s="20">
        <f t="shared" si="3"/>
        <v>18.2</v>
      </c>
      <c r="K21" s="20">
        <f t="shared" si="4"/>
        <v>18.2</v>
      </c>
      <c r="L21" s="23"/>
      <c r="M21" s="58">
        <v>0</v>
      </c>
      <c r="N21" s="58">
        <v>0</v>
      </c>
      <c r="O21" s="58">
        <v>0</v>
      </c>
      <c r="P21" s="58">
        <v>0</v>
      </c>
    </row>
    <row r="22" spans="2:17">
      <c r="B22" s="1" t="s">
        <v>145</v>
      </c>
      <c r="C22" s="25">
        <v>1</v>
      </c>
      <c r="D22" s="25"/>
      <c r="E22" s="25"/>
      <c r="F22" s="42"/>
      <c r="G22" s="43">
        <v>1.1000000000000001</v>
      </c>
      <c r="H22" s="19">
        <f t="shared" si="1"/>
        <v>1.1000000000000001</v>
      </c>
      <c r="I22" s="19">
        <f t="shared" si="2"/>
        <v>1.1000000000000001</v>
      </c>
      <c r="J22" s="19">
        <f t="shared" si="3"/>
        <v>1.1000000000000001</v>
      </c>
      <c r="K22" s="19">
        <f t="shared" si="4"/>
        <v>1.1000000000000001</v>
      </c>
      <c r="L22" s="23"/>
      <c r="M22" s="58">
        <v>0</v>
      </c>
      <c r="N22" s="58">
        <v>0</v>
      </c>
      <c r="O22" s="58">
        <v>0</v>
      </c>
      <c r="P22" s="58">
        <v>0</v>
      </c>
    </row>
    <row r="23" spans="2:17">
      <c r="B23" s="1" t="s">
        <v>66</v>
      </c>
      <c r="C23" s="25">
        <v>1</v>
      </c>
      <c r="D23" s="25"/>
      <c r="E23" s="25"/>
      <c r="F23" s="42"/>
      <c r="G23" s="43">
        <v>3.2</v>
      </c>
      <c r="H23" s="20">
        <f t="shared" si="1"/>
        <v>3.2</v>
      </c>
      <c r="I23" s="20">
        <f t="shared" si="2"/>
        <v>3.2</v>
      </c>
      <c r="J23" s="20">
        <f t="shared" si="3"/>
        <v>3.2</v>
      </c>
      <c r="K23" s="20">
        <f t="shared" si="4"/>
        <v>3.2</v>
      </c>
      <c r="L23" s="23"/>
      <c r="M23" s="58">
        <v>0</v>
      </c>
      <c r="N23" s="58">
        <v>0</v>
      </c>
      <c r="O23" s="58">
        <v>0</v>
      </c>
      <c r="P23" s="58">
        <v>0</v>
      </c>
    </row>
    <row r="24" spans="2:17">
      <c r="B24" s="1" t="s">
        <v>146</v>
      </c>
      <c r="C24" s="25">
        <v>1</v>
      </c>
      <c r="D24" s="25"/>
      <c r="E24" s="25"/>
      <c r="F24" s="42"/>
      <c r="G24" s="43">
        <v>2</v>
      </c>
      <c r="H24" s="19">
        <f t="shared" si="1"/>
        <v>2</v>
      </c>
      <c r="I24" s="19">
        <f t="shared" si="2"/>
        <v>2</v>
      </c>
      <c r="J24" s="19">
        <f t="shared" si="3"/>
        <v>2</v>
      </c>
      <c r="K24" s="19">
        <f t="shared" si="4"/>
        <v>2</v>
      </c>
      <c r="L24" s="23"/>
      <c r="M24" s="58">
        <v>0</v>
      </c>
      <c r="N24" s="58">
        <v>0</v>
      </c>
      <c r="O24" s="58">
        <v>0</v>
      </c>
      <c r="P24" s="58">
        <v>0</v>
      </c>
    </row>
    <row r="25" spans="2:17">
      <c r="B25" s="1" t="s">
        <v>147</v>
      </c>
      <c r="C25" s="25">
        <v>1</v>
      </c>
      <c r="D25" s="25"/>
      <c r="E25" s="25"/>
      <c r="F25" s="42"/>
      <c r="G25" s="43">
        <v>0</v>
      </c>
      <c r="H25" s="20">
        <f t="shared" si="1"/>
        <v>0</v>
      </c>
      <c r="I25" s="20">
        <f t="shared" si="2"/>
        <v>0</v>
      </c>
      <c r="J25" s="20">
        <f t="shared" si="3"/>
        <v>0</v>
      </c>
      <c r="K25" s="20">
        <f t="shared" si="4"/>
        <v>0</v>
      </c>
      <c r="L25" s="23"/>
      <c r="M25" s="58">
        <v>0</v>
      </c>
      <c r="N25" s="58">
        <v>0</v>
      </c>
      <c r="O25" s="58">
        <v>0</v>
      </c>
      <c r="P25" s="58">
        <v>0</v>
      </c>
    </row>
    <row r="26" spans="2:17">
      <c r="B26" s="1" t="s">
        <v>74</v>
      </c>
      <c r="C26" s="25">
        <v>1</v>
      </c>
      <c r="D26" s="25"/>
      <c r="E26" s="25"/>
      <c r="F26" s="42"/>
      <c r="G26" s="47">
        <v>-5.3088347037737282</v>
      </c>
      <c r="H26" s="19">
        <f t="shared" si="1"/>
        <v>-5.3088347037737282</v>
      </c>
      <c r="I26" s="19">
        <f t="shared" si="2"/>
        <v>-5.3088347037737282</v>
      </c>
      <c r="J26" s="19">
        <f t="shared" si="3"/>
        <v>-5.3088347037737282</v>
      </c>
      <c r="K26" s="19">
        <f t="shared" si="4"/>
        <v>-5.3088347037737282</v>
      </c>
      <c r="L26" s="23"/>
      <c r="M26" s="58">
        <v>0</v>
      </c>
      <c r="N26" s="58">
        <v>0</v>
      </c>
      <c r="O26" s="58">
        <v>0</v>
      </c>
      <c r="P26" s="58">
        <v>0</v>
      </c>
    </row>
    <row r="27" spans="2:17">
      <c r="C27" s="25"/>
      <c r="D27" s="25"/>
      <c r="E27" s="25"/>
      <c r="F27" s="42"/>
      <c r="G27" s="43"/>
      <c r="H27" s="43"/>
      <c r="I27" s="43"/>
      <c r="J27" s="43"/>
      <c r="K27" s="43"/>
      <c r="L27" s="23"/>
      <c r="M27" s="25"/>
      <c r="N27" s="25"/>
      <c r="O27" s="25"/>
      <c r="P27" s="25"/>
    </row>
    <row r="28" spans="2:17" ht="18" thickBot="1">
      <c r="B28" s="30" t="s">
        <v>75</v>
      </c>
      <c r="C28" s="31"/>
      <c r="D28" s="31"/>
      <c r="E28" s="31"/>
      <c r="F28" s="40"/>
      <c r="G28" s="30"/>
      <c r="H28" s="30"/>
      <c r="I28" s="30"/>
      <c r="J28" s="30"/>
      <c r="K28" s="30"/>
      <c r="L28" s="23"/>
      <c r="M28" s="31"/>
      <c r="N28" s="31"/>
      <c r="O28" s="31"/>
      <c r="P28" s="31"/>
      <c r="Q28" s="30"/>
    </row>
    <row r="29" spans="2:17" ht="16.5" thickTop="1" thickBot="1">
      <c r="B29" s="32" t="s">
        <v>148</v>
      </c>
      <c r="C29" s="33">
        <v>1</v>
      </c>
      <c r="D29" s="33"/>
      <c r="E29" s="33"/>
      <c r="F29" s="41">
        <v>803</v>
      </c>
      <c r="G29" s="32"/>
      <c r="H29" s="32"/>
      <c r="I29" s="32"/>
      <c r="J29" s="32"/>
      <c r="K29" s="32"/>
      <c r="L29" s="23"/>
      <c r="M29" s="33"/>
      <c r="N29" s="33"/>
      <c r="O29" s="33"/>
      <c r="P29" s="33"/>
      <c r="Q29" s="32"/>
    </row>
    <row r="30" spans="2:17">
      <c r="B30" s="1" t="s">
        <v>149</v>
      </c>
      <c r="C30" s="25">
        <v>1</v>
      </c>
      <c r="D30" s="25"/>
      <c r="E30" s="25"/>
      <c r="F30" s="42"/>
      <c r="G30" s="43">
        <v>430.5</v>
      </c>
      <c r="H30" s="19">
        <f>G30*(1+M30)</f>
        <v>430.5</v>
      </c>
      <c r="I30" s="19">
        <f t="shared" ref="I30" si="5">H30*(1+N30)</f>
        <v>430.5</v>
      </c>
      <c r="J30" s="19">
        <f t="shared" ref="J30" si="6">I30*(1+O30)</f>
        <v>430.5</v>
      </c>
      <c r="K30" s="19">
        <f t="shared" ref="K30" si="7">J30*(1+P30)</f>
        <v>430.5</v>
      </c>
      <c r="L30" s="23"/>
      <c r="M30" s="58">
        <v>0</v>
      </c>
      <c r="N30" s="58">
        <v>0</v>
      </c>
      <c r="O30" s="58">
        <v>0</v>
      </c>
      <c r="P30" s="58">
        <v>0</v>
      </c>
    </row>
    <row r="31" spans="2:17">
      <c r="B31" s="1" t="s">
        <v>150</v>
      </c>
      <c r="C31" s="25"/>
      <c r="D31" s="25">
        <v>1</v>
      </c>
      <c r="E31" s="25"/>
      <c r="F31" s="42"/>
      <c r="G31" s="43">
        <v>73.8</v>
      </c>
      <c r="H31" s="43" t="s">
        <v>17</v>
      </c>
      <c r="I31" s="43"/>
      <c r="J31" s="43"/>
      <c r="K31" s="43"/>
      <c r="L31" s="23"/>
      <c r="M31" s="25"/>
      <c r="N31" s="25"/>
      <c r="O31" s="25"/>
      <c r="P31" s="25"/>
    </row>
    <row r="32" spans="2:17">
      <c r="B32" s="1" t="s">
        <v>151</v>
      </c>
      <c r="C32" s="25"/>
      <c r="D32" s="25">
        <v>1</v>
      </c>
      <c r="E32" s="25"/>
      <c r="F32" s="42"/>
      <c r="G32" s="43">
        <v>376.3</v>
      </c>
      <c r="H32" s="43" t="s">
        <v>17</v>
      </c>
      <c r="I32" s="43"/>
      <c r="J32" s="43"/>
      <c r="K32" s="43"/>
      <c r="L32" s="23"/>
      <c r="M32" s="25"/>
      <c r="N32" s="25"/>
      <c r="O32" s="25"/>
      <c r="P32" s="25"/>
    </row>
    <row r="33" spans="2:17">
      <c r="B33" s="1" t="s">
        <v>152</v>
      </c>
      <c r="C33" s="25">
        <v>1</v>
      </c>
      <c r="D33" s="25"/>
      <c r="E33" s="25"/>
      <c r="F33" s="42"/>
      <c r="G33" s="43">
        <v>198.9</v>
      </c>
      <c r="H33" s="19">
        <f>G33*(1+M33)</f>
        <v>198.9</v>
      </c>
      <c r="I33" s="19">
        <f t="shared" ref="I33:I34" si="8">H33*(1+N33)</f>
        <v>198.9</v>
      </c>
      <c r="J33" s="19">
        <f t="shared" ref="J33:J34" si="9">I33*(1+O33)</f>
        <v>198.9</v>
      </c>
      <c r="K33" s="19">
        <f t="shared" ref="K33:K34" si="10">J33*(1+P33)</f>
        <v>198.9</v>
      </c>
      <c r="L33" s="23"/>
      <c r="M33" s="58">
        <v>0</v>
      </c>
      <c r="N33" s="58">
        <v>0</v>
      </c>
      <c r="O33" s="58">
        <v>0</v>
      </c>
      <c r="P33" s="58">
        <v>0</v>
      </c>
    </row>
    <row r="34" spans="2:17">
      <c r="B34" s="1" t="s">
        <v>153</v>
      </c>
      <c r="C34" s="25">
        <v>1</v>
      </c>
      <c r="D34" s="25"/>
      <c r="E34" s="25"/>
      <c r="F34" s="42"/>
      <c r="G34" s="43">
        <v>25</v>
      </c>
      <c r="H34" s="20">
        <f>G34*(1+M34)</f>
        <v>25</v>
      </c>
      <c r="I34" s="20">
        <f t="shared" si="8"/>
        <v>25</v>
      </c>
      <c r="J34" s="20">
        <f t="shared" si="9"/>
        <v>25</v>
      </c>
      <c r="K34" s="20">
        <f t="shared" si="10"/>
        <v>25</v>
      </c>
      <c r="L34" s="23"/>
      <c r="M34" s="58">
        <v>0</v>
      </c>
      <c r="N34" s="58">
        <v>0</v>
      </c>
      <c r="O34" s="58">
        <v>0</v>
      </c>
      <c r="P34" s="58">
        <v>0</v>
      </c>
    </row>
    <row r="35" spans="2:17">
      <c r="B35" s="1" t="s">
        <v>154</v>
      </c>
      <c r="C35" s="25">
        <v>1</v>
      </c>
      <c r="D35" s="25"/>
      <c r="E35" s="25"/>
      <c r="F35" s="42"/>
      <c r="G35" s="43">
        <v>29.1</v>
      </c>
      <c r="H35" s="19">
        <f t="shared" ref="H35:H38" si="11">G35*(1+M35)</f>
        <v>29.1</v>
      </c>
      <c r="I35" s="19">
        <f t="shared" ref="I35:I38" si="12">H35*(1+N35)</f>
        <v>29.1</v>
      </c>
      <c r="J35" s="19">
        <f t="shared" ref="J35:J38" si="13">I35*(1+O35)</f>
        <v>29.1</v>
      </c>
      <c r="K35" s="19">
        <f t="shared" ref="K35:K38" si="14">J35*(1+P35)</f>
        <v>29.1</v>
      </c>
      <c r="L35" s="23"/>
      <c r="M35" s="58">
        <v>0</v>
      </c>
      <c r="N35" s="58">
        <v>0</v>
      </c>
      <c r="O35" s="58">
        <v>0</v>
      </c>
      <c r="P35" s="58">
        <v>0</v>
      </c>
    </row>
    <row r="36" spans="2:17">
      <c r="B36" s="1" t="s">
        <v>155</v>
      </c>
      <c r="C36" s="25">
        <v>1</v>
      </c>
      <c r="D36" s="25"/>
      <c r="E36" s="25"/>
      <c r="F36" s="42"/>
      <c r="G36" s="43">
        <v>0.7</v>
      </c>
      <c r="H36" s="20">
        <f t="shared" si="11"/>
        <v>0.7</v>
      </c>
      <c r="I36" s="20">
        <f t="shared" si="12"/>
        <v>0.7</v>
      </c>
      <c r="J36" s="20">
        <f t="shared" si="13"/>
        <v>0.7</v>
      </c>
      <c r="K36" s="20">
        <f t="shared" si="14"/>
        <v>0.7</v>
      </c>
      <c r="L36" s="23"/>
      <c r="M36" s="58">
        <v>0</v>
      </c>
      <c r="N36" s="58">
        <v>0</v>
      </c>
      <c r="O36" s="58">
        <v>0</v>
      </c>
      <c r="P36" s="58">
        <v>0</v>
      </c>
    </row>
    <row r="37" spans="2:17">
      <c r="B37" s="1" t="s">
        <v>156</v>
      </c>
      <c r="C37" s="25"/>
      <c r="D37" s="25"/>
      <c r="E37" s="25"/>
      <c r="F37" s="42"/>
      <c r="G37" s="43">
        <v>-56.3</v>
      </c>
      <c r="H37" s="19">
        <f t="shared" si="11"/>
        <v>-56.3</v>
      </c>
      <c r="I37" s="19">
        <f t="shared" si="12"/>
        <v>-56.3</v>
      </c>
      <c r="J37" s="19">
        <f t="shared" si="13"/>
        <v>-56.3</v>
      </c>
      <c r="K37" s="19">
        <f t="shared" si="14"/>
        <v>-56.3</v>
      </c>
      <c r="L37" s="23"/>
      <c r="M37" s="58">
        <v>0</v>
      </c>
      <c r="N37" s="58">
        <v>0</v>
      </c>
      <c r="O37" s="58">
        <v>0</v>
      </c>
      <c r="P37" s="58">
        <v>0</v>
      </c>
    </row>
    <row r="38" spans="2:17">
      <c r="B38" s="1" t="s">
        <v>157</v>
      </c>
      <c r="C38" s="25">
        <v>1</v>
      </c>
      <c r="D38" s="25"/>
      <c r="E38" s="25"/>
      <c r="F38" s="42"/>
      <c r="G38" s="43">
        <v>0</v>
      </c>
      <c r="H38" s="20">
        <f t="shared" si="11"/>
        <v>0</v>
      </c>
      <c r="I38" s="20">
        <f t="shared" si="12"/>
        <v>0</v>
      </c>
      <c r="J38" s="20">
        <f t="shared" si="13"/>
        <v>0</v>
      </c>
      <c r="K38" s="20">
        <f t="shared" si="14"/>
        <v>0</v>
      </c>
      <c r="L38" s="23"/>
      <c r="M38" s="58">
        <v>0</v>
      </c>
      <c r="N38" s="58">
        <v>0</v>
      </c>
      <c r="O38" s="58">
        <v>0</v>
      </c>
      <c r="P38" s="58">
        <v>0</v>
      </c>
    </row>
    <row r="39" spans="2:17">
      <c r="F39" s="1"/>
      <c r="G39" s="1"/>
      <c r="H39" s="1"/>
      <c r="I39" s="1"/>
      <c r="J39" s="1"/>
      <c r="K39" s="60"/>
      <c r="L39" s="23"/>
      <c r="M39" s="60"/>
      <c r="N39" s="60"/>
      <c r="O39" s="60"/>
      <c r="P39" s="60"/>
      <c r="Q39" s="63"/>
    </row>
    <row r="40" spans="2:17">
      <c r="F40" s="1"/>
      <c r="G40" s="1"/>
      <c r="H40" s="1"/>
      <c r="I40" s="1"/>
      <c r="J40" s="1"/>
      <c r="L40" s="23"/>
      <c r="M40" s="25"/>
      <c r="N40" s="25"/>
      <c r="O40" s="25"/>
      <c r="P40" s="25"/>
    </row>
    <row r="41" spans="2:17">
      <c r="F41" s="1"/>
      <c r="G41" s="1"/>
      <c r="H41" s="1"/>
      <c r="I41" s="1"/>
      <c r="J41" s="1"/>
      <c r="L41" s="23"/>
      <c r="M41" s="25"/>
      <c r="N41" s="25"/>
      <c r="O41" s="25"/>
      <c r="P41" s="25"/>
    </row>
    <row r="42" spans="2:17">
      <c r="F42" s="1"/>
      <c r="G42" s="1"/>
      <c r="H42" s="1"/>
      <c r="I42" s="1"/>
      <c r="J42" s="1"/>
      <c r="L42" s="23"/>
      <c r="M42" s="25"/>
      <c r="N42" s="25"/>
      <c r="O42" s="25"/>
      <c r="P42" s="25"/>
    </row>
    <row r="43" spans="2:17">
      <c r="F43" s="1"/>
      <c r="G43" s="1"/>
      <c r="H43" s="1"/>
      <c r="I43" s="1"/>
      <c r="J43" s="1"/>
      <c r="L43" s="23"/>
      <c r="M43" s="25"/>
      <c r="N43" s="25"/>
      <c r="O43" s="25"/>
      <c r="P43" s="25"/>
    </row>
    <row r="44" spans="2:17">
      <c r="L44" s="23"/>
      <c r="M44" s="25"/>
      <c r="N44" s="25"/>
      <c r="O44" s="25"/>
      <c r="P44" s="2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13406-E609-4104-809B-55592616B852}">
  <dimension ref="A1:CY62"/>
  <sheetViews>
    <sheetView zoomScale="80" zoomScaleNormal="80" workbookViewId="0">
      <selection activeCell="D14" sqref="D14:D62"/>
    </sheetView>
  </sheetViews>
  <sheetFormatPr defaultColWidth="9.140625" defaultRowHeight="15"/>
  <cols>
    <col min="1" max="1" width="9.140625" style="1"/>
    <col min="2" max="2" width="62.85546875" style="1" customWidth="1"/>
    <col min="3" max="5" width="12.85546875" style="25" customWidth="1"/>
    <col min="6" max="7" width="12.85546875" style="43" customWidth="1"/>
    <col min="8" max="11" width="10.5703125" style="43" customWidth="1"/>
    <col min="12" max="12" width="10.5703125" style="1" customWidth="1"/>
    <col min="13" max="16" width="15.5703125" style="25" customWidth="1"/>
    <col min="17" max="17" width="68.42578125" style="1" customWidth="1"/>
    <col min="18" max="16384" width="9.140625" style="1"/>
  </cols>
  <sheetData>
    <row r="1" spans="1:103">
      <c r="C1" s="51"/>
      <c r="D1" s="51"/>
      <c r="E1" s="51"/>
      <c r="F1" s="61"/>
      <c r="G1" s="61"/>
      <c r="H1" s="61"/>
      <c r="I1" s="61"/>
      <c r="J1" s="61"/>
      <c r="K1" s="61"/>
      <c r="L1" s="15"/>
      <c r="M1" s="51"/>
      <c r="N1" s="51"/>
      <c r="O1" s="51"/>
      <c r="P1" s="51"/>
      <c r="Q1" s="61"/>
    </row>
    <row r="2" spans="1:103" ht="18" thickBot="1">
      <c r="B2" s="22" t="s">
        <v>158</v>
      </c>
      <c r="C2" s="22"/>
      <c r="D2" s="22"/>
      <c r="E2" s="22"/>
      <c r="F2" s="22"/>
      <c r="G2" s="22"/>
      <c r="H2" s="22"/>
      <c r="I2" s="22"/>
      <c r="J2" s="22"/>
      <c r="K2" s="22"/>
      <c r="L2" s="22"/>
      <c r="M2" s="22"/>
      <c r="N2" s="22"/>
      <c r="O2" s="22"/>
      <c r="P2" s="22"/>
      <c r="Q2" s="22"/>
    </row>
    <row r="3" spans="1:103" ht="15.75" thickTop="1">
      <c r="B3" s="26" t="s">
        <v>159</v>
      </c>
      <c r="C3" s="52"/>
      <c r="D3" s="52"/>
      <c r="E3" s="52"/>
      <c r="F3" s="62"/>
      <c r="G3" s="62"/>
      <c r="H3" s="62"/>
      <c r="I3" s="62"/>
      <c r="J3" s="62"/>
      <c r="K3" s="62"/>
      <c r="L3" s="27"/>
      <c r="M3" s="52"/>
      <c r="N3" s="52"/>
      <c r="O3" s="52"/>
      <c r="P3" s="52"/>
      <c r="Q3" s="62"/>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row>
    <row r="4" spans="1:103">
      <c r="C4" s="51"/>
      <c r="D4" s="51"/>
      <c r="E4" s="51"/>
      <c r="F4" s="61"/>
      <c r="G4" s="61"/>
      <c r="H4" s="61"/>
      <c r="I4" s="61"/>
      <c r="J4" s="61"/>
      <c r="K4" s="61"/>
      <c r="L4" s="15"/>
      <c r="M4" s="51"/>
      <c r="N4" s="51"/>
      <c r="O4" s="51"/>
      <c r="P4" s="51"/>
      <c r="Q4" s="61"/>
    </row>
    <row r="5" spans="1:103" ht="15.75" thickBot="1">
      <c r="B5" s="64" t="s">
        <v>11</v>
      </c>
      <c r="C5" s="51"/>
      <c r="D5" s="51"/>
      <c r="E5" s="51"/>
      <c r="F5" s="61"/>
      <c r="G5" s="61"/>
      <c r="H5" s="61"/>
      <c r="I5" s="61"/>
      <c r="J5" s="61"/>
      <c r="K5" s="61"/>
      <c r="L5" s="15"/>
      <c r="M5" s="51"/>
      <c r="N5" s="51"/>
      <c r="O5" s="51"/>
      <c r="P5" s="51"/>
      <c r="Q5" s="61"/>
    </row>
    <row r="6" spans="1:103">
      <c r="B6" s="37" t="s">
        <v>133</v>
      </c>
      <c r="Q6" s="43"/>
    </row>
    <row r="7" spans="1:103">
      <c r="B7" s="37" t="s">
        <v>160</v>
      </c>
      <c r="Q7" s="43"/>
    </row>
    <row r="8" spans="1:103">
      <c r="B8" s="37" t="s">
        <v>135</v>
      </c>
      <c r="Q8" s="43"/>
    </row>
    <row r="9" spans="1:103">
      <c r="Q9" s="43"/>
    </row>
    <row r="10" spans="1:103">
      <c r="Q10" s="43"/>
    </row>
    <row r="11" spans="1:103" s="24" customFormat="1" ht="52.5" thickBot="1">
      <c r="A11" s="39"/>
      <c r="B11" s="28" t="s">
        <v>15</v>
      </c>
      <c r="C11" s="29" t="s">
        <v>16</v>
      </c>
      <c r="D11" s="29" t="s">
        <v>17</v>
      </c>
      <c r="E11" s="29" t="s">
        <v>18</v>
      </c>
      <c r="F11" s="28" t="s">
        <v>19</v>
      </c>
      <c r="G11" s="28" t="s">
        <v>20</v>
      </c>
      <c r="H11" s="28" t="s">
        <v>21</v>
      </c>
      <c r="I11" s="28" t="s">
        <v>22</v>
      </c>
      <c r="J11" s="28" t="s">
        <v>23</v>
      </c>
      <c r="K11" s="28" t="s">
        <v>24</v>
      </c>
      <c r="L11" s="1"/>
      <c r="M11" s="29" t="s">
        <v>25</v>
      </c>
      <c r="N11" s="29" t="s">
        <v>26</v>
      </c>
      <c r="O11" s="29" t="s">
        <v>27</v>
      </c>
      <c r="P11" s="29" t="s">
        <v>28</v>
      </c>
      <c r="Q11" s="28" t="s">
        <v>29</v>
      </c>
    </row>
    <row r="12" spans="1:103" ht="18.75" thickTop="1" thickBot="1">
      <c r="B12" s="30" t="s">
        <v>30</v>
      </c>
      <c r="C12" s="31"/>
      <c r="D12" s="31"/>
      <c r="E12" s="31"/>
      <c r="F12" s="30"/>
      <c r="G12" s="30"/>
      <c r="H12" s="30"/>
      <c r="I12" s="30"/>
      <c r="J12" s="30"/>
      <c r="K12" s="30"/>
      <c r="M12" s="31"/>
      <c r="N12" s="31"/>
      <c r="O12" s="31"/>
      <c r="P12" s="31"/>
      <c r="Q12" s="30"/>
    </row>
    <row r="13" spans="1:103" ht="16.5" thickTop="1" thickBot="1">
      <c r="B13" s="32" t="s">
        <v>161</v>
      </c>
      <c r="C13" s="33"/>
      <c r="D13" s="33"/>
      <c r="E13" s="33"/>
      <c r="F13" s="32"/>
      <c r="G13" s="32"/>
      <c r="H13" s="32"/>
      <c r="I13" s="32"/>
      <c r="J13" s="32"/>
      <c r="K13" s="32"/>
      <c r="M13" s="33"/>
      <c r="N13" s="33"/>
      <c r="O13" s="33"/>
      <c r="P13" s="33"/>
      <c r="Q13" s="32"/>
    </row>
    <row r="14" spans="1:103">
      <c r="B14" s="1" t="s">
        <v>162</v>
      </c>
      <c r="C14" s="25">
        <v>1</v>
      </c>
      <c r="F14" s="42">
        <v>138.9</v>
      </c>
      <c r="G14" s="46">
        <v>176.51402640039692</v>
      </c>
      <c r="H14" s="19">
        <f>G14*(1+M14)</f>
        <v>176.51402640039692</v>
      </c>
      <c r="I14" s="19">
        <f t="shared" ref="I14:K15" si="0">H14*(1+N14)</f>
        <v>176.51402640039692</v>
      </c>
      <c r="J14" s="19">
        <f>I14*(1+O14)</f>
        <v>176.51402640039692</v>
      </c>
      <c r="K14" s="19">
        <f t="shared" si="0"/>
        <v>176.51402640039692</v>
      </c>
      <c r="M14" s="58">
        <v>0</v>
      </c>
      <c r="N14" s="58">
        <v>0</v>
      </c>
      <c r="O14" s="58">
        <v>0</v>
      </c>
      <c r="P14" s="58">
        <v>0</v>
      </c>
      <c r="Q14" s="1" t="s">
        <v>138</v>
      </c>
    </row>
    <row r="15" spans="1:103">
      <c r="B15" s="1" t="s">
        <v>163</v>
      </c>
      <c r="C15" s="25">
        <v>1</v>
      </c>
      <c r="F15" s="42">
        <v>6.5</v>
      </c>
      <c r="G15" s="46">
        <v>8.35</v>
      </c>
      <c r="H15" s="20">
        <f>G15*(1+M15)</f>
        <v>8.35</v>
      </c>
      <c r="I15" s="20">
        <f t="shared" si="0"/>
        <v>8.35</v>
      </c>
      <c r="J15" s="20">
        <f t="shared" si="0"/>
        <v>8.35</v>
      </c>
      <c r="K15" s="20">
        <f t="shared" si="0"/>
        <v>8.35</v>
      </c>
      <c r="M15" s="58">
        <v>0</v>
      </c>
      <c r="N15" s="58">
        <v>0</v>
      </c>
      <c r="O15" s="58">
        <v>0</v>
      </c>
      <c r="P15" s="58">
        <v>0</v>
      </c>
    </row>
    <row r="16" spans="1:103">
      <c r="B16" s="1" t="s">
        <v>164</v>
      </c>
      <c r="C16" s="25">
        <v>1</v>
      </c>
      <c r="F16" s="42"/>
      <c r="G16" s="46">
        <v>0</v>
      </c>
      <c r="H16" s="19">
        <f t="shared" ref="H16:H31" si="1">G16*(1+M16)</f>
        <v>0</v>
      </c>
      <c r="I16" s="19">
        <f t="shared" ref="I16:J31" si="2">H16*(1+N16)</f>
        <v>0</v>
      </c>
      <c r="J16" s="19">
        <f t="shared" si="2"/>
        <v>0</v>
      </c>
      <c r="K16" s="19">
        <f t="shared" ref="K16:K31" si="3">J16*(1+P16)</f>
        <v>0</v>
      </c>
      <c r="M16" s="58">
        <v>0</v>
      </c>
      <c r="N16" s="58">
        <v>0</v>
      </c>
      <c r="O16" s="58">
        <v>0</v>
      </c>
      <c r="P16" s="58">
        <v>0</v>
      </c>
    </row>
    <row r="17" spans="2:17">
      <c r="B17" s="1" t="s">
        <v>165</v>
      </c>
      <c r="C17" s="25">
        <v>1</v>
      </c>
      <c r="F17" s="42">
        <v>24.9</v>
      </c>
      <c r="G17" s="46">
        <v>27.569999999999997</v>
      </c>
      <c r="H17" s="20">
        <f t="shared" si="1"/>
        <v>27.569999999999997</v>
      </c>
      <c r="I17" s="20">
        <f t="shared" si="2"/>
        <v>27.569999999999997</v>
      </c>
      <c r="J17" s="20">
        <f t="shared" si="2"/>
        <v>27.569999999999997</v>
      </c>
      <c r="K17" s="20">
        <f t="shared" si="3"/>
        <v>27.569999999999997</v>
      </c>
      <c r="M17" s="58">
        <v>0</v>
      </c>
      <c r="N17" s="58">
        <v>0</v>
      </c>
      <c r="O17" s="58">
        <v>0</v>
      </c>
      <c r="P17" s="58">
        <v>0</v>
      </c>
    </row>
    <row r="18" spans="2:17">
      <c r="B18" s="1" t="s">
        <v>166</v>
      </c>
      <c r="C18" s="25">
        <v>1</v>
      </c>
      <c r="F18" s="42">
        <v>26.4</v>
      </c>
      <c r="G18" s="46">
        <v>29.461944444333326</v>
      </c>
      <c r="H18" s="19">
        <f t="shared" si="1"/>
        <v>29.461944444333326</v>
      </c>
      <c r="I18" s="19">
        <f t="shared" si="2"/>
        <v>29.461944444333326</v>
      </c>
      <c r="J18" s="19">
        <f t="shared" ref="J18:J31" si="4">I18*(1+O18)</f>
        <v>29.461944444333326</v>
      </c>
      <c r="K18" s="19">
        <f t="shared" si="3"/>
        <v>29.461944444333326</v>
      </c>
      <c r="M18" s="58">
        <v>0</v>
      </c>
      <c r="N18" s="58">
        <v>0</v>
      </c>
      <c r="O18" s="58">
        <v>0</v>
      </c>
      <c r="P18" s="58">
        <v>0</v>
      </c>
    </row>
    <row r="19" spans="2:17">
      <c r="B19" s="1" t="s">
        <v>167</v>
      </c>
      <c r="C19" s="25">
        <v>1</v>
      </c>
      <c r="F19" s="42">
        <v>22.3</v>
      </c>
      <c r="G19" s="46">
        <v>40.380485138444442</v>
      </c>
      <c r="H19" s="20">
        <f t="shared" si="1"/>
        <v>40.380485138444442</v>
      </c>
      <c r="I19" s="20">
        <f t="shared" si="2"/>
        <v>40.380485138444442</v>
      </c>
      <c r="J19" s="20">
        <f t="shared" si="4"/>
        <v>40.380485138444442</v>
      </c>
      <c r="K19" s="20">
        <f t="shared" si="3"/>
        <v>40.380485138444442</v>
      </c>
      <c r="M19" s="58">
        <v>0</v>
      </c>
      <c r="N19" s="58">
        <v>0</v>
      </c>
      <c r="O19" s="58">
        <v>0</v>
      </c>
      <c r="P19" s="58">
        <v>0</v>
      </c>
    </row>
    <row r="20" spans="2:17">
      <c r="B20" s="1" t="s">
        <v>168</v>
      </c>
      <c r="C20" s="25">
        <v>1</v>
      </c>
      <c r="F20" s="42">
        <v>1.3</v>
      </c>
      <c r="G20" s="46">
        <v>1.5</v>
      </c>
      <c r="H20" s="19">
        <f t="shared" si="1"/>
        <v>1.5</v>
      </c>
      <c r="I20" s="19">
        <f t="shared" si="2"/>
        <v>1.5</v>
      </c>
      <c r="J20" s="19">
        <f t="shared" si="4"/>
        <v>1.5</v>
      </c>
      <c r="K20" s="19">
        <f t="shared" si="3"/>
        <v>1.5</v>
      </c>
      <c r="M20" s="58">
        <v>0</v>
      </c>
      <c r="N20" s="58">
        <v>0</v>
      </c>
      <c r="O20" s="58">
        <v>0</v>
      </c>
      <c r="P20" s="58">
        <v>0</v>
      </c>
    </row>
    <row r="21" spans="2:17">
      <c r="B21" s="1" t="s">
        <v>169</v>
      </c>
      <c r="C21" s="25">
        <v>1</v>
      </c>
      <c r="F21" s="42">
        <v>8.6</v>
      </c>
      <c r="G21" s="46">
        <v>13.543440000000004</v>
      </c>
      <c r="H21" s="20">
        <f t="shared" si="1"/>
        <v>13.543440000000004</v>
      </c>
      <c r="I21" s="20">
        <f t="shared" si="2"/>
        <v>13.543440000000004</v>
      </c>
      <c r="J21" s="20">
        <f t="shared" si="4"/>
        <v>13.543440000000004</v>
      </c>
      <c r="K21" s="20">
        <f t="shared" si="3"/>
        <v>13.543440000000004</v>
      </c>
      <c r="M21" s="58">
        <v>0</v>
      </c>
      <c r="N21" s="58">
        <v>0</v>
      </c>
      <c r="O21" s="58">
        <v>0</v>
      </c>
      <c r="P21" s="58">
        <v>0</v>
      </c>
    </row>
    <row r="22" spans="2:17">
      <c r="B22" s="1" t="s">
        <v>170</v>
      </c>
      <c r="C22" s="25">
        <v>1</v>
      </c>
      <c r="F22" s="42">
        <v>19.8</v>
      </c>
      <c r="G22" s="46">
        <v>21.264547618619037</v>
      </c>
      <c r="H22" s="19">
        <f t="shared" si="1"/>
        <v>21.264547618619037</v>
      </c>
      <c r="I22" s="19">
        <f t="shared" si="2"/>
        <v>21.264547618619037</v>
      </c>
      <c r="J22" s="19">
        <f t="shared" si="4"/>
        <v>21.264547618619037</v>
      </c>
      <c r="K22" s="19">
        <f t="shared" si="3"/>
        <v>21.264547618619037</v>
      </c>
      <c r="M22" s="58">
        <v>0</v>
      </c>
      <c r="N22" s="58">
        <v>0</v>
      </c>
      <c r="O22" s="58">
        <v>0</v>
      </c>
      <c r="P22" s="58">
        <v>0</v>
      </c>
    </row>
    <row r="23" spans="2:17">
      <c r="B23" s="1" t="s">
        <v>171</v>
      </c>
      <c r="C23" s="25">
        <v>1</v>
      </c>
      <c r="F23" s="42">
        <v>3.3</v>
      </c>
      <c r="G23" s="46">
        <v>3.38</v>
      </c>
      <c r="H23" s="20">
        <f t="shared" si="1"/>
        <v>3.38</v>
      </c>
      <c r="I23" s="20">
        <f t="shared" si="2"/>
        <v>3.38</v>
      </c>
      <c r="J23" s="20">
        <f t="shared" si="4"/>
        <v>3.38</v>
      </c>
      <c r="K23" s="20">
        <f t="shared" si="3"/>
        <v>3.38</v>
      </c>
      <c r="M23" s="58">
        <v>0</v>
      </c>
      <c r="N23" s="58">
        <v>0</v>
      </c>
      <c r="O23" s="58">
        <v>0</v>
      </c>
      <c r="P23" s="58">
        <v>0</v>
      </c>
    </row>
    <row r="24" spans="2:17">
      <c r="B24" s="1" t="s">
        <v>172</v>
      </c>
      <c r="C24" s="25">
        <v>1</v>
      </c>
      <c r="F24" s="42"/>
      <c r="G24" s="46">
        <v>0</v>
      </c>
      <c r="H24" s="19">
        <f t="shared" si="1"/>
        <v>0</v>
      </c>
      <c r="I24" s="19">
        <f t="shared" si="2"/>
        <v>0</v>
      </c>
      <c r="J24" s="19">
        <f t="shared" si="4"/>
        <v>0</v>
      </c>
      <c r="K24" s="19">
        <f t="shared" si="3"/>
        <v>0</v>
      </c>
      <c r="M24" s="58">
        <v>0</v>
      </c>
      <c r="N24" s="58">
        <v>0</v>
      </c>
      <c r="O24" s="58">
        <v>0</v>
      </c>
      <c r="P24" s="58">
        <v>0</v>
      </c>
    </row>
    <row r="25" spans="2:17">
      <c r="B25" s="1" t="s">
        <v>173</v>
      </c>
      <c r="C25" s="25">
        <v>1</v>
      </c>
      <c r="F25" s="42">
        <v>2.4</v>
      </c>
      <c r="G25" s="46">
        <v>3</v>
      </c>
      <c r="H25" s="20">
        <f t="shared" si="1"/>
        <v>3</v>
      </c>
      <c r="I25" s="20">
        <f t="shared" si="2"/>
        <v>3</v>
      </c>
      <c r="J25" s="20">
        <f t="shared" si="4"/>
        <v>3</v>
      </c>
      <c r="K25" s="20">
        <f t="shared" si="3"/>
        <v>3</v>
      </c>
      <c r="M25" s="58">
        <v>0</v>
      </c>
      <c r="N25" s="58">
        <v>0</v>
      </c>
      <c r="O25" s="58">
        <v>0</v>
      </c>
      <c r="P25" s="58">
        <v>0</v>
      </c>
    </row>
    <row r="26" spans="2:17">
      <c r="B26" s="1" t="s">
        <v>61</v>
      </c>
      <c r="C26" s="25">
        <v>1</v>
      </c>
      <c r="F26" s="42">
        <f>1.8+(-0.6)</f>
        <v>1.2000000000000002</v>
      </c>
      <c r="G26" s="46">
        <v>0</v>
      </c>
      <c r="H26" s="19">
        <f t="shared" si="1"/>
        <v>0</v>
      </c>
      <c r="I26" s="19">
        <f t="shared" si="2"/>
        <v>0</v>
      </c>
      <c r="J26" s="19">
        <f t="shared" si="4"/>
        <v>0</v>
      </c>
      <c r="K26" s="19">
        <f t="shared" si="3"/>
        <v>0</v>
      </c>
      <c r="M26" s="58">
        <v>0</v>
      </c>
      <c r="N26" s="58">
        <v>0</v>
      </c>
      <c r="O26" s="58">
        <v>0</v>
      </c>
      <c r="P26" s="58">
        <v>0</v>
      </c>
      <c r="Q26" s="1" t="s">
        <v>174</v>
      </c>
    </row>
    <row r="27" spans="2:17">
      <c r="B27" s="1" t="s">
        <v>175</v>
      </c>
      <c r="C27" s="25">
        <v>1</v>
      </c>
      <c r="F27" s="42"/>
      <c r="G27" s="46">
        <v>0.75</v>
      </c>
      <c r="H27" s="20">
        <f t="shared" si="1"/>
        <v>0.75</v>
      </c>
      <c r="I27" s="20">
        <f t="shared" si="2"/>
        <v>0.75</v>
      </c>
      <c r="J27" s="20">
        <f t="shared" si="4"/>
        <v>0.75</v>
      </c>
      <c r="K27" s="20">
        <f t="shared" si="3"/>
        <v>0.75</v>
      </c>
      <c r="M27" s="58">
        <v>0</v>
      </c>
      <c r="N27" s="58">
        <v>0</v>
      </c>
      <c r="O27" s="58">
        <v>0</v>
      </c>
      <c r="P27" s="58">
        <v>0</v>
      </c>
    </row>
    <row r="28" spans="2:17">
      <c r="B28" s="1" t="s">
        <v>176</v>
      </c>
      <c r="C28" s="25">
        <v>1</v>
      </c>
      <c r="F28" s="42">
        <v>0.7</v>
      </c>
      <c r="G28" s="46">
        <v>2.3608928568571419</v>
      </c>
      <c r="H28" s="19">
        <f t="shared" si="1"/>
        <v>2.3608928568571419</v>
      </c>
      <c r="I28" s="19">
        <f t="shared" si="2"/>
        <v>2.3608928568571419</v>
      </c>
      <c r="J28" s="19">
        <f t="shared" si="4"/>
        <v>2.3608928568571419</v>
      </c>
      <c r="K28" s="19">
        <f t="shared" si="3"/>
        <v>2.3608928568571419</v>
      </c>
      <c r="M28" s="58">
        <v>0</v>
      </c>
      <c r="N28" s="58">
        <v>0</v>
      </c>
      <c r="O28" s="58">
        <v>0</v>
      </c>
      <c r="P28" s="58">
        <v>0</v>
      </c>
    </row>
    <row r="29" spans="2:17">
      <c r="B29" s="1" t="s">
        <v>177</v>
      </c>
      <c r="C29" s="25">
        <v>1</v>
      </c>
      <c r="F29" s="42">
        <v>-15.6</v>
      </c>
      <c r="G29" s="46">
        <v>-15.5</v>
      </c>
      <c r="H29" s="20">
        <f t="shared" si="1"/>
        <v>-15.5</v>
      </c>
      <c r="I29" s="20">
        <f t="shared" si="2"/>
        <v>-15.5</v>
      </c>
      <c r="J29" s="20">
        <f t="shared" si="4"/>
        <v>-15.5</v>
      </c>
      <c r="K29" s="20">
        <f t="shared" si="3"/>
        <v>-15.5</v>
      </c>
      <c r="M29" s="58">
        <v>0</v>
      </c>
      <c r="N29" s="58">
        <v>0</v>
      </c>
      <c r="O29" s="58">
        <v>0</v>
      </c>
      <c r="P29" s="58">
        <v>0</v>
      </c>
    </row>
    <row r="30" spans="2:17">
      <c r="B30" s="1" t="s">
        <v>178</v>
      </c>
      <c r="C30" s="25">
        <v>1</v>
      </c>
      <c r="F30" s="42"/>
      <c r="G30" s="46">
        <v>-3.3341907050409909</v>
      </c>
      <c r="H30" s="19">
        <f t="shared" si="1"/>
        <v>-3.3341907050409909</v>
      </c>
      <c r="I30" s="19">
        <f t="shared" si="2"/>
        <v>-3.3341907050409909</v>
      </c>
      <c r="J30" s="19">
        <f t="shared" si="4"/>
        <v>-3.3341907050409909</v>
      </c>
      <c r="K30" s="19">
        <f t="shared" si="3"/>
        <v>-3.3341907050409909</v>
      </c>
      <c r="M30" s="58">
        <v>0</v>
      </c>
      <c r="N30" s="58">
        <v>0</v>
      </c>
      <c r="O30" s="58">
        <v>0</v>
      </c>
      <c r="P30" s="58">
        <v>0</v>
      </c>
    </row>
    <row r="31" spans="2:17">
      <c r="B31" s="59" t="s">
        <v>179</v>
      </c>
      <c r="C31" s="65"/>
      <c r="D31" s="65"/>
      <c r="E31" s="65"/>
      <c r="F31" s="42"/>
      <c r="G31" s="46">
        <v>309.24114575360989</v>
      </c>
      <c r="H31" s="20">
        <f t="shared" si="1"/>
        <v>309.24114575360989</v>
      </c>
      <c r="I31" s="20">
        <f t="shared" si="2"/>
        <v>309.24114575360989</v>
      </c>
      <c r="J31" s="20">
        <f t="shared" si="4"/>
        <v>309.24114575360989</v>
      </c>
      <c r="K31" s="20">
        <f t="shared" si="3"/>
        <v>309.24114575360989</v>
      </c>
      <c r="M31" s="58">
        <v>0</v>
      </c>
      <c r="N31" s="58">
        <v>0</v>
      </c>
      <c r="O31" s="58">
        <v>0</v>
      </c>
      <c r="P31" s="58">
        <v>0</v>
      </c>
      <c r="Q31" s="59"/>
    </row>
    <row r="32" spans="2:17">
      <c r="F32" s="42"/>
      <c r="G32" s="42"/>
      <c r="H32" s="42"/>
      <c r="I32" s="42"/>
      <c r="J32" s="42"/>
      <c r="K32" s="42"/>
    </row>
    <row r="33" spans="2:17" ht="15.75" thickBot="1">
      <c r="B33" s="32" t="s">
        <v>180</v>
      </c>
      <c r="C33" s="33">
        <v>1</v>
      </c>
      <c r="D33" s="33"/>
      <c r="E33" s="33"/>
      <c r="F33" s="41">
        <v>499.2</v>
      </c>
      <c r="G33" s="41"/>
      <c r="H33" s="41"/>
      <c r="I33" s="41"/>
      <c r="J33" s="41"/>
      <c r="K33" s="41"/>
      <c r="M33" s="33"/>
      <c r="N33" s="33"/>
      <c r="O33" s="33"/>
      <c r="P33" s="33"/>
      <c r="Q33" s="32"/>
    </row>
    <row r="34" spans="2:17">
      <c r="B34" s="1" t="s">
        <v>181</v>
      </c>
      <c r="C34" s="25">
        <v>1</v>
      </c>
      <c r="F34" s="42"/>
      <c r="G34" s="46">
        <v>10.5</v>
      </c>
      <c r="H34" s="19">
        <f>G34*(1+M34)</f>
        <v>10.5</v>
      </c>
      <c r="I34" s="19">
        <f t="shared" ref="I34:I35" si="5">H34*(1+N34)</f>
        <v>10.5</v>
      </c>
      <c r="J34" s="19">
        <f>I34*(1+O34)</f>
        <v>10.5</v>
      </c>
      <c r="K34" s="19">
        <f t="shared" ref="K34:K35" si="6">J34*(1+P34)</f>
        <v>10.5</v>
      </c>
      <c r="M34" s="58">
        <v>0</v>
      </c>
      <c r="N34" s="58">
        <v>0</v>
      </c>
      <c r="O34" s="58">
        <v>0</v>
      </c>
      <c r="P34" s="58">
        <v>0</v>
      </c>
    </row>
    <row r="35" spans="2:17">
      <c r="B35" s="1" t="s">
        <v>182</v>
      </c>
      <c r="C35" s="25">
        <v>1</v>
      </c>
      <c r="F35" s="42"/>
      <c r="G35" s="46">
        <v>2.75</v>
      </c>
      <c r="H35" s="20">
        <f>G35*(1+M35)</f>
        <v>2.75</v>
      </c>
      <c r="I35" s="20">
        <f t="shared" si="5"/>
        <v>2.75</v>
      </c>
      <c r="J35" s="20">
        <f t="shared" ref="J35:J36" si="7">I35*(1+O35)</f>
        <v>2.75</v>
      </c>
      <c r="K35" s="20">
        <f t="shared" si="6"/>
        <v>2.75</v>
      </c>
      <c r="M35" s="58">
        <v>0</v>
      </c>
      <c r="N35" s="58">
        <v>0</v>
      </c>
      <c r="O35" s="58">
        <v>0</v>
      </c>
      <c r="P35" s="58">
        <v>0</v>
      </c>
    </row>
    <row r="36" spans="2:17">
      <c r="B36" s="1" t="s">
        <v>183</v>
      </c>
      <c r="C36" s="25">
        <v>1</v>
      </c>
      <c r="F36" s="42"/>
      <c r="G36" s="46">
        <v>4.0999999999999996</v>
      </c>
      <c r="H36" s="19">
        <f t="shared" ref="H36:H43" si="8">G36*(1+M36)</f>
        <v>4.0999999999999996</v>
      </c>
      <c r="I36" s="19">
        <f t="shared" ref="I36:I43" si="9">H36*(1+N36)</f>
        <v>4.0999999999999996</v>
      </c>
      <c r="J36" s="19">
        <f t="shared" si="7"/>
        <v>4.0999999999999996</v>
      </c>
      <c r="K36" s="19">
        <f t="shared" ref="K36:K43" si="10">J36*(1+P36)</f>
        <v>4.0999999999999996</v>
      </c>
      <c r="M36" s="58">
        <v>0</v>
      </c>
      <c r="N36" s="58">
        <v>0</v>
      </c>
      <c r="O36" s="58">
        <v>0</v>
      </c>
      <c r="P36" s="58">
        <v>0</v>
      </c>
    </row>
    <row r="37" spans="2:17">
      <c r="B37" s="1" t="s">
        <v>184</v>
      </c>
      <c r="C37" s="25">
        <v>1</v>
      </c>
      <c r="F37" s="42"/>
      <c r="G37" s="46">
        <v>4.9000000000000004</v>
      </c>
      <c r="H37" s="20">
        <f t="shared" si="8"/>
        <v>4.9000000000000004</v>
      </c>
      <c r="I37" s="20">
        <f t="shared" si="9"/>
        <v>4.9000000000000004</v>
      </c>
      <c r="J37" s="20">
        <f t="shared" ref="J37:J43" si="11">I37*(1+O37)</f>
        <v>4.9000000000000004</v>
      </c>
      <c r="K37" s="20">
        <f t="shared" si="10"/>
        <v>4.9000000000000004</v>
      </c>
      <c r="M37" s="58">
        <v>0</v>
      </c>
      <c r="N37" s="58">
        <v>0</v>
      </c>
      <c r="O37" s="58">
        <v>0</v>
      </c>
      <c r="P37" s="58">
        <v>0</v>
      </c>
    </row>
    <row r="38" spans="2:17">
      <c r="B38" s="1" t="s">
        <v>185</v>
      </c>
      <c r="C38" s="25">
        <v>1</v>
      </c>
      <c r="F38" s="42"/>
      <c r="G38" s="46">
        <v>1.9500000000000002</v>
      </c>
      <c r="H38" s="19">
        <f t="shared" si="8"/>
        <v>1.9500000000000002</v>
      </c>
      <c r="I38" s="19">
        <f t="shared" si="9"/>
        <v>1.9500000000000002</v>
      </c>
      <c r="J38" s="19">
        <f t="shared" si="11"/>
        <v>1.9500000000000002</v>
      </c>
      <c r="K38" s="19">
        <f t="shared" si="10"/>
        <v>1.9500000000000002</v>
      </c>
      <c r="M38" s="58">
        <v>0</v>
      </c>
      <c r="N38" s="58">
        <v>0</v>
      </c>
      <c r="O38" s="58">
        <v>0</v>
      </c>
      <c r="P38" s="58">
        <v>0</v>
      </c>
    </row>
    <row r="39" spans="2:17">
      <c r="B39" s="1" t="s">
        <v>186</v>
      </c>
      <c r="C39" s="25">
        <v>1</v>
      </c>
      <c r="F39" s="42"/>
      <c r="G39" s="46">
        <v>16.200000000000003</v>
      </c>
      <c r="H39" s="20">
        <f t="shared" si="8"/>
        <v>16.200000000000003</v>
      </c>
      <c r="I39" s="20">
        <f t="shared" si="9"/>
        <v>16.200000000000003</v>
      </c>
      <c r="J39" s="20">
        <f t="shared" si="11"/>
        <v>16.200000000000003</v>
      </c>
      <c r="K39" s="20">
        <f t="shared" si="10"/>
        <v>16.200000000000003</v>
      </c>
      <c r="M39" s="58">
        <v>0</v>
      </c>
      <c r="N39" s="58">
        <v>0</v>
      </c>
      <c r="O39" s="58">
        <v>0</v>
      </c>
      <c r="P39" s="58">
        <v>0</v>
      </c>
    </row>
    <row r="40" spans="2:17">
      <c r="B40" s="1" t="s">
        <v>187</v>
      </c>
      <c r="C40" s="25">
        <v>1</v>
      </c>
      <c r="F40" s="42"/>
      <c r="G40" s="46">
        <v>918.59999999999991</v>
      </c>
      <c r="H40" s="19">
        <f t="shared" si="8"/>
        <v>918.59999999999991</v>
      </c>
      <c r="I40" s="19">
        <f t="shared" si="9"/>
        <v>918.59999999999991</v>
      </c>
      <c r="J40" s="19">
        <f t="shared" si="11"/>
        <v>918.59999999999991</v>
      </c>
      <c r="K40" s="19">
        <f t="shared" si="10"/>
        <v>918.59999999999991</v>
      </c>
      <c r="M40" s="58">
        <v>0</v>
      </c>
      <c r="N40" s="58">
        <v>0</v>
      </c>
      <c r="O40" s="58">
        <v>0</v>
      </c>
      <c r="P40" s="58">
        <v>0</v>
      </c>
    </row>
    <row r="41" spans="2:17">
      <c r="B41" s="1" t="s">
        <v>188</v>
      </c>
      <c r="C41" s="25">
        <v>1</v>
      </c>
      <c r="F41" s="42"/>
      <c r="G41" s="46">
        <v>0</v>
      </c>
      <c r="H41" s="20">
        <f t="shared" si="8"/>
        <v>0</v>
      </c>
      <c r="I41" s="20">
        <f t="shared" si="9"/>
        <v>0</v>
      </c>
      <c r="J41" s="20">
        <f t="shared" si="11"/>
        <v>0</v>
      </c>
      <c r="K41" s="20">
        <f t="shared" si="10"/>
        <v>0</v>
      </c>
      <c r="M41" s="58">
        <v>0</v>
      </c>
      <c r="N41" s="58">
        <v>0</v>
      </c>
      <c r="O41" s="58">
        <v>0</v>
      </c>
      <c r="P41" s="58">
        <v>0</v>
      </c>
    </row>
    <row r="42" spans="2:17">
      <c r="B42" s="1" t="s">
        <v>189</v>
      </c>
      <c r="C42" s="25">
        <v>1</v>
      </c>
      <c r="F42" s="42"/>
      <c r="G42" s="46">
        <v>106.85000000000001</v>
      </c>
      <c r="H42" s="19">
        <f t="shared" si="8"/>
        <v>106.85000000000001</v>
      </c>
      <c r="I42" s="19">
        <f t="shared" si="9"/>
        <v>106.85000000000001</v>
      </c>
      <c r="J42" s="19">
        <f t="shared" si="11"/>
        <v>106.85000000000001</v>
      </c>
      <c r="K42" s="19">
        <f t="shared" si="10"/>
        <v>106.85000000000001</v>
      </c>
      <c r="M42" s="58">
        <v>0</v>
      </c>
      <c r="N42" s="58">
        <v>0</v>
      </c>
      <c r="O42" s="58">
        <v>0</v>
      </c>
      <c r="P42" s="58">
        <v>0</v>
      </c>
    </row>
    <row r="43" spans="2:17">
      <c r="B43" s="59" t="s">
        <v>190</v>
      </c>
      <c r="C43" s="65"/>
      <c r="D43" s="65"/>
      <c r="E43" s="65"/>
      <c r="F43" s="42"/>
      <c r="G43" s="46">
        <v>1065.8500000000001</v>
      </c>
      <c r="H43" s="20">
        <f t="shared" si="8"/>
        <v>1065.8500000000001</v>
      </c>
      <c r="I43" s="20">
        <f t="shared" si="9"/>
        <v>1065.8500000000001</v>
      </c>
      <c r="J43" s="20">
        <f t="shared" si="11"/>
        <v>1065.8500000000001</v>
      </c>
      <c r="K43" s="20">
        <f t="shared" si="10"/>
        <v>1065.8500000000001</v>
      </c>
      <c r="M43" s="58">
        <v>0</v>
      </c>
      <c r="N43" s="58">
        <v>0</v>
      </c>
      <c r="O43" s="58">
        <v>0</v>
      </c>
      <c r="P43" s="58">
        <v>0</v>
      </c>
      <c r="Q43" s="59"/>
    </row>
    <row r="44" spans="2:17">
      <c r="F44" s="42"/>
      <c r="G44" s="42"/>
      <c r="H44" s="42"/>
      <c r="I44" s="42"/>
      <c r="J44" s="42"/>
      <c r="K44" s="42"/>
    </row>
    <row r="45" spans="2:17" ht="18" thickBot="1">
      <c r="B45" s="30" t="s">
        <v>75</v>
      </c>
      <c r="C45" s="31"/>
      <c r="D45" s="31"/>
      <c r="E45" s="31"/>
      <c r="F45" s="40"/>
      <c r="G45" s="40"/>
      <c r="H45" s="40"/>
      <c r="I45" s="40"/>
      <c r="J45" s="40"/>
      <c r="K45" s="40"/>
      <c r="M45" s="31"/>
      <c r="N45" s="31"/>
      <c r="O45" s="31"/>
      <c r="P45" s="31"/>
      <c r="Q45" s="30"/>
    </row>
    <row r="46" spans="2:17" ht="16.5" thickTop="1" thickBot="1">
      <c r="B46" s="32" t="s">
        <v>191</v>
      </c>
      <c r="C46" s="33">
        <v>1</v>
      </c>
      <c r="D46" s="33"/>
      <c r="E46" s="33"/>
      <c r="F46" s="41">
        <v>30.3</v>
      </c>
      <c r="G46" s="41"/>
      <c r="H46" s="41"/>
      <c r="I46" s="41"/>
      <c r="J46" s="41"/>
      <c r="K46" s="41"/>
      <c r="M46" s="33"/>
      <c r="N46" s="33"/>
      <c r="O46" s="33"/>
      <c r="P46" s="33"/>
      <c r="Q46" s="32"/>
    </row>
    <row r="47" spans="2:17">
      <c r="B47" s="1" t="s">
        <v>192</v>
      </c>
      <c r="C47" s="25">
        <v>1</v>
      </c>
      <c r="F47" s="42"/>
      <c r="G47" s="46">
        <v>19.420000000000002</v>
      </c>
      <c r="H47" s="19">
        <f>G47*(1+M47)</f>
        <v>19.420000000000002</v>
      </c>
      <c r="I47" s="19">
        <f t="shared" ref="I47:I48" si="12">H47*(1+N47)</f>
        <v>19.420000000000002</v>
      </c>
      <c r="J47" s="19">
        <f>I47*(1+O47)</f>
        <v>19.420000000000002</v>
      </c>
      <c r="K47" s="19">
        <f t="shared" ref="K47:K48" si="13">J47*(1+P47)</f>
        <v>19.420000000000002</v>
      </c>
      <c r="M47" s="58">
        <v>0</v>
      </c>
      <c r="N47" s="58">
        <v>0</v>
      </c>
      <c r="O47" s="58">
        <v>0</v>
      </c>
      <c r="P47" s="58">
        <v>0</v>
      </c>
    </row>
    <row r="48" spans="2:17">
      <c r="B48" s="1" t="s">
        <v>193</v>
      </c>
      <c r="C48" s="25">
        <v>1</v>
      </c>
      <c r="F48" s="42"/>
      <c r="G48" s="46">
        <v>11.269999999999998</v>
      </c>
      <c r="H48" s="20">
        <f>G48*(1+M48)</f>
        <v>11.269999999999998</v>
      </c>
      <c r="I48" s="20">
        <f t="shared" si="12"/>
        <v>11.269999999999998</v>
      </c>
      <c r="J48" s="20">
        <f t="shared" ref="J48:J49" si="14">I48*(1+O48)</f>
        <v>11.269999999999998</v>
      </c>
      <c r="K48" s="20">
        <f t="shared" si="13"/>
        <v>11.269999999999998</v>
      </c>
      <c r="M48" s="58">
        <v>0</v>
      </c>
      <c r="N48" s="58">
        <v>0</v>
      </c>
      <c r="O48" s="58">
        <v>0</v>
      </c>
      <c r="P48" s="58">
        <v>0</v>
      </c>
    </row>
    <row r="49" spans="2:17">
      <c r="B49" s="1" t="s">
        <v>194</v>
      </c>
      <c r="C49" s="25">
        <v>1</v>
      </c>
      <c r="F49" s="42"/>
      <c r="G49" s="46">
        <v>1.48</v>
      </c>
      <c r="H49" s="19">
        <f t="shared" ref="H49:H56" si="15">G49*(1+M49)</f>
        <v>1.48</v>
      </c>
      <c r="I49" s="19">
        <f t="shared" ref="I49:I56" si="16">H49*(1+N49)</f>
        <v>1.48</v>
      </c>
      <c r="J49" s="19">
        <f t="shared" si="14"/>
        <v>1.48</v>
      </c>
      <c r="K49" s="19">
        <f t="shared" ref="K49:K56" si="17">J49*(1+P49)</f>
        <v>1.48</v>
      </c>
      <c r="M49" s="58">
        <v>0</v>
      </c>
      <c r="N49" s="58">
        <v>0</v>
      </c>
      <c r="O49" s="58">
        <v>0</v>
      </c>
      <c r="P49" s="58">
        <v>0</v>
      </c>
    </row>
    <row r="50" spans="2:17">
      <c r="B50" s="1" t="s">
        <v>195</v>
      </c>
      <c r="C50" s="25">
        <v>1</v>
      </c>
      <c r="F50" s="42"/>
      <c r="G50" s="46">
        <v>31.749999999999996</v>
      </c>
      <c r="H50" s="20">
        <f t="shared" si="15"/>
        <v>31.749999999999996</v>
      </c>
      <c r="I50" s="20">
        <f t="shared" si="16"/>
        <v>31.749999999999996</v>
      </c>
      <c r="J50" s="20">
        <f t="shared" ref="J50:J56" si="18">I50*(1+O50)</f>
        <v>31.749999999999996</v>
      </c>
      <c r="K50" s="20">
        <f t="shared" si="17"/>
        <v>31.749999999999996</v>
      </c>
      <c r="M50" s="58">
        <v>0</v>
      </c>
      <c r="N50" s="58">
        <v>0</v>
      </c>
      <c r="O50" s="58">
        <v>0</v>
      </c>
      <c r="P50" s="58">
        <v>0</v>
      </c>
    </row>
    <row r="51" spans="2:17">
      <c r="B51" s="1" t="s">
        <v>196</v>
      </c>
      <c r="C51" s="25">
        <v>1</v>
      </c>
      <c r="F51" s="42"/>
      <c r="G51" s="46">
        <v>0</v>
      </c>
      <c r="H51" s="19">
        <f t="shared" si="15"/>
        <v>0</v>
      </c>
      <c r="I51" s="19">
        <f t="shared" si="16"/>
        <v>0</v>
      </c>
      <c r="J51" s="19">
        <f t="shared" si="18"/>
        <v>0</v>
      </c>
      <c r="K51" s="19">
        <f t="shared" si="17"/>
        <v>0</v>
      </c>
      <c r="M51" s="58">
        <v>0</v>
      </c>
      <c r="N51" s="58">
        <v>0</v>
      </c>
      <c r="O51" s="58">
        <v>0</v>
      </c>
      <c r="P51" s="58">
        <v>0</v>
      </c>
    </row>
    <row r="52" spans="2:17">
      <c r="B52" s="1" t="s">
        <v>197</v>
      </c>
      <c r="C52" s="25">
        <v>1</v>
      </c>
      <c r="F52" s="42"/>
      <c r="G52" s="46">
        <v>0</v>
      </c>
      <c r="H52" s="20">
        <f t="shared" si="15"/>
        <v>0</v>
      </c>
      <c r="I52" s="20">
        <f t="shared" si="16"/>
        <v>0</v>
      </c>
      <c r="J52" s="20">
        <f t="shared" si="18"/>
        <v>0</v>
      </c>
      <c r="K52" s="20">
        <f t="shared" si="17"/>
        <v>0</v>
      </c>
      <c r="M52" s="58">
        <v>0</v>
      </c>
      <c r="N52" s="58">
        <v>0</v>
      </c>
      <c r="O52" s="58">
        <v>0</v>
      </c>
      <c r="P52" s="58">
        <v>0</v>
      </c>
    </row>
    <row r="53" spans="2:17">
      <c r="B53" s="1" t="s">
        <v>198</v>
      </c>
      <c r="C53" s="25">
        <v>1</v>
      </c>
      <c r="F53" s="42"/>
      <c r="G53" s="46">
        <v>0</v>
      </c>
      <c r="H53" s="19">
        <f t="shared" si="15"/>
        <v>0</v>
      </c>
      <c r="I53" s="19">
        <f t="shared" si="16"/>
        <v>0</v>
      </c>
      <c r="J53" s="19">
        <f t="shared" si="18"/>
        <v>0</v>
      </c>
      <c r="K53" s="19">
        <f t="shared" si="17"/>
        <v>0</v>
      </c>
      <c r="M53" s="58">
        <v>0</v>
      </c>
      <c r="N53" s="58">
        <v>0</v>
      </c>
      <c r="O53" s="58">
        <v>0</v>
      </c>
      <c r="P53" s="58">
        <v>0</v>
      </c>
    </row>
    <row r="54" spans="2:17">
      <c r="B54" s="1" t="s">
        <v>199</v>
      </c>
      <c r="C54" s="25">
        <v>1</v>
      </c>
      <c r="F54" s="42"/>
      <c r="G54" s="46">
        <v>0</v>
      </c>
      <c r="H54" s="20">
        <f t="shared" si="15"/>
        <v>0</v>
      </c>
      <c r="I54" s="20">
        <f t="shared" si="16"/>
        <v>0</v>
      </c>
      <c r="J54" s="20">
        <f t="shared" si="18"/>
        <v>0</v>
      </c>
      <c r="K54" s="20">
        <f t="shared" si="17"/>
        <v>0</v>
      </c>
      <c r="M54" s="58">
        <v>0</v>
      </c>
      <c r="N54" s="58">
        <v>0</v>
      </c>
      <c r="O54" s="58">
        <v>0</v>
      </c>
      <c r="P54" s="58">
        <v>0</v>
      </c>
    </row>
    <row r="55" spans="2:17">
      <c r="B55" s="1" t="s">
        <v>200</v>
      </c>
      <c r="C55" s="25">
        <v>1</v>
      </c>
      <c r="F55" s="42"/>
      <c r="G55" s="46">
        <v>-3.2</v>
      </c>
      <c r="H55" s="19">
        <f t="shared" si="15"/>
        <v>-3.2</v>
      </c>
      <c r="I55" s="19">
        <f t="shared" si="16"/>
        <v>-3.2</v>
      </c>
      <c r="J55" s="19">
        <f t="shared" si="18"/>
        <v>-3.2</v>
      </c>
      <c r="K55" s="19">
        <f t="shared" si="17"/>
        <v>-3.2</v>
      </c>
      <c r="M55" s="58">
        <v>0</v>
      </c>
      <c r="N55" s="58">
        <v>0</v>
      </c>
      <c r="O55" s="58">
        <v>0</v>
      </c>
      <c r="P55" s="58">
        <v>0</v>
      </c>
    </row>
    <row r="56" spans="2:17">
      <c r="B56" s="59" t="s">
        <v>201</v>
      </c>
      <c r="C56" s="65"/>
      <c r="D56" s="65"/>
      <c r="E56" s="65"/>
      <c r="F56" s="42"/>
      <c r="G56" s="46">
        <v>60.72</v>
      </c>
      <c r="H56" s="20">
        <f t="shared" si="15"/>
        <v>60.72</v>
      </c>
      <c r="I56" s="20">
        <f t="shared" si="16"/>
        <v>60.72</v>
      </c>
      <c r="J56" s="20">
        <f t="shared" si="18"/>
        <v>60.72</v>
      </c>
      <c r="K56" s="20">
        <f t="shared" si="17"/>
        <v>60.72</v>
      </c>
      <c r="M56" s="58">
        <v>0</v>
      </c>
      <c r="N56" s="58">
        <v>0</v>
      </c>
      <c r="O56" s="58">
        <v>0</v>
      </c>
      <c r="P56" s="58">
        <v>0</v>
      </c>
      <c r="Q56" s="59"/>
    </row>
    <row r="57" spans="2:17">
      <c r="F57" s="42"/>
      <c r="G57" s="46"/>
      <c r="H57" s="46"/>
      <c r="I57" s="46"/>
      <c r="J57" s="46"/>
      <c r="K57" s="46"/>
    </row>
    <row r="58" spans="2:17">
      <c r="B58" s="1" t="s">
        <v>202</v>
      </c>
      <c r="C58" s="25">
        <v>1</v>
      </c>
      <c r="F58" s="42"/>
      <c r="G58" s="46">
        <v>0</v>
      </c>
      <c r="H58" s="19">
        <f>G58*(1+M58)</f>
        <v>0</v>
      </c>
      <c r="I58" s="19">
        <f t="shared" ref="I58:I59" si="19">H58*(1+N58)</f>
        <v>0</v>
      </c>
      <c r="J58" s="19">
        <f>I58*(1+O58)</f>
        <v>0</v>
      </c>
      <c r="K58" s="19">
        <f t="shared" ref="K58:K59" si="20">J58*(1+P58)</f>
        <v>0</v>
      </c>
      <c r="M58" s="58">
        <v>0</v>
      </c>
      <c r="N58" s="58">
        <v>0</v>
      </c>
      <c r="O58" s="58">
        <v>0</v>
      </c>
      <c r="P58" s="58">
        <v>0</v>
      </c>
    </row>
    <row r="59" spans="2:17">
      <c r="B59" s="1" t="s">
        <v>178</v>
      </c>
      <c r="C59" s="25">
        <v>1</v>
      </c>
      <c r="F59" s="42"/>
      <c r="G59" s="46">
        <v>0</v>
      </c>
      <c r="H59" s="20">
        <f>G59*(1+M59)</f>
        <v>0</v>
      </c>
      <c r="I59" s="20">
        <f t="shared" si="19"/>
        <v>0</v>
      </c>
      <c r="J59" s="20">
        <f t="shared" ref="J59" si="21">I59*(1+O59)</f>
        <v>0</v>
      </c>
      <c r="K59" s="20">
        <f t="shared" si="20"/>
        <v>0</v>
      </c>
      <c r="M59" s="58">
        <v>0</v>
      </c>
      <c r="N59" s="58">
        <v>0</v>
      </c>
      <c r="O59" s="58">
        <v>0</v>
      </c>
      <c r="P59" s="58">
        <v>0</v>
      </c>
    </row>
    <row r="60" spans="2:17">
      <c r="B60" s="59" t="s">
        <v>203</v>
      </c>
      <c r="C60" s="65"/>
      <c r="D60" s="65"/>
      <c r="E60" s="65"/>
      <c r="F60" s="42"/>
      <c r="G60" s="46">
        <v>60.72</v>
      </c>
      <c r="H60" s="19">
        <f>G60*(1+M60)</f>
        <v>60.72</v>
      </c>
      <c r="I60" s="19">
        <f t="shared" ref="I60" si="22">H60*(1+N60)</f>
        <v>60.72</v>
      </c>
      <c r="J60" s="19">
        <f>I60*(1+O60)</f>
        <v>60.72</v>
      </c>
      <c r="K60" s="19">
        <f t="shared" ref="K60" si="23">J60*(1+P60)</f>
        <v>60.72</v>
      </c>
      <c r="M60" s="58">
        <v>0</v>
      </c>
      <c r="N60" s="58">
        <v>0</v>
      </c>
      <c r="O60" s="58">
        <v>0</v>
      </c>
      <c r="P60" s="58">
        <v>0</v>
      </c>
      <c r="Q60" s="59"/>
    </row>
    <row r="61" spans="2:17">
      <c r="F61" s="42"/>
      <c r="G61" s="42"/>
      <c r="H61" s="42"/>
      <c r="I61" s="42"/>
      <c r="J61" s="42"/>
      <c r="K61" s="42"/>
    </row>
    <row r="62" spans="2:17" ht="15.75" thickBot="1">
      <c r="B62" s="32" t="s">
        <v>204</v>
      </c>
      <c r="C62" s="33"/>
      <c r="D62" s="33">
        <v>1</v>
      </c>
      <c r="E62" s="33"/>
      <c r="F62" s="41">
        <v>87</v>
      </c>
      <c r="G62" s="41">
        <v>70.2</v>
      </c>
      <c r="H62" s="41" t="s">
        <v>17</v>
      </c>
      <c r="I62" s="41"/>
      <c r="J62" s="41"/>
      <c r="K62" s="41"/>
      <c r="M62" s="33"/>
      <c r="N62" s="33"/>
      <c r="O62" s="33"/>
      <c r="P62" s="33"/>
      <c r="Q62"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5E810519F8464DB81EB8D073E8F8D6" ma:contentTypeVersion="11" ma:contentTypeDescription="Create a new document." ma:contentTypeScope="" ma:versionID="3f3aa7508acfd2d77a3a95653a55c0c7">
  <xsd:schema xmlns:xsd="http://www.w3.org/2001/XMLSchema" xmlns:xs="http://www.w3.org/2001/XMLSchema" xmlns:p="http://schemas.microsoft.com/office/2006/metadata/properties" xmlns:ns2="bf07c28a-81f4-41f7-8a71-b31f71551aec" xmlns:ns3="53d0b0ee-fdb7-40b4-9712-cdf210167327" targetNamespace="http://schemas.microsoft.com/office/2006/metadata/properties" ma:root="true" ma:fieldsID="4706a407044ab15171385dca864be637" ns2:_="" ns3:_="">
    <xsd:import namespace="bf07c28a-81f4-41f7-8a71-b31f71551aec"/>
    <xsd:import namespace="53d0b0ee-fdb7-40b4-9712-cdf21016732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07c28a-81f4-41f7-8a71-b31f71551a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0b0ee-fdb7-40b4-9712-cdf21016732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3E6DD8-5435-473E-A99C-31B291169C93}"/>
</file>

<file path=customXml/itemProps2.xml><?xml version="1.0" encoding="utf-8"?>
<ds:datastoreItem xmlns:ds="http://schemas.openxmlformats.org/officeDocument/2006/customXml" ds:itemID="{76664DA0-6533-48A1-81B8-412593477D29}"/>
</file>

<file path=customXml/itemProps3.xml><?xml version="1.0" encoding="utf-8"?>
<ds:datastoreItem xmlns:ds="http://schemas.openxmlformats.org/officeDocument/2006/customXml" ds:itemID="{1AE322BF-5F59-4EF6-A791-4D3AF1583B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Reece Biggs</dc:creator>
  <cp:keywords/>
  <dc:description/>
  <cp:lastModifiedBy>Goy Solene</cp:lastModifiedBy>
  <cp:revision/>
  <dcterms:created xsi:type="dcterms:W3CDTF">2021-01-20T11:07:30Z</dcterms:created>
  <dcterms:modified xsi:type="dcterms:W3CDTF">2022-02-18T17:04:35Z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0x010100635E810519F8464DB81EB8D073E8F8D6</vt:lpwstr>
  </property>
</Properties>
</file>