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 Project Files\432 SEAI\Sect 14 Project Admin\14.03 The X Document File\"/>
    </mc:Choice>
  </mc:AlternateContent>
  <xr:revisionPtr revIDLastSave="0" documentId="13_ncr:1_{C95A2D4D-1758-471C-B738-FD95EF1526B2}" xr6:coauthVersionLast="45" xr6:coauthVersionMax="45" xr10:uidLastSave="{00000000-0000-0000-0000-000000000000}"/>
  <bookViews>
    <workbookView xWindow="-120" yWindow="-120" windowWidth="29040" windowHeight="15840" tabRatio="802" xr2:uid="{00000000-000D-0000-FFFF-FFFF00000000}"/>
  </bookViews>
  <sheets>
    <sheet name="Intro" sheetId="12" r:id="rId1"/>
    <sheet name="Data Inputs" sheetId="14" r:id="rId2"/>
    <sheet name="Register of Opportunities" sheetId="16" r:id="rId3"/>
    <sheet name="Example" sheetId="15" r:id="rId4"/>
    <sheet name="Version" sheetId="10" r:id="rId5"/>
  </sheets>
  <externalReferences>
    <externalReference r:id="rId6"/>
  </externalReferences>
  <definedNames>
    <definedName name="_xlnm._FilterDatabase" localSheetId="3" hidden="1">Example!$A$6:$X$6</definedName>
    <definedName name="_xlnm._FilterDatabase" localSheetId="2" hidden="1">'Register of Opportunities'!$A$6:$X$6</definedName>
    <definedName name="Cost">'Data Inputs'!$H$23:$H$27</definedName>
    <definedName name="CostRange">'Data Inputs'!$W$6:$W$8</definedName>
    <definedName name="DataSources">OFFSET([1]Sources!$F$2,1,0,COUNTA([1]Sources!$F$2:$F$52)-COUNTBLANK([1]Sources!$F$2:$F$52)-1,1)</definedName>
    <definedName name="ElecThermal">'Data Inputs'!$X$6:$X$9</definedName>
    <definedName name="Energy">'Data Inputs'!$V$6:$V$11</definedName>
    <definedName name="FuelComment">OFFSET([1]Sources!$H$2,1,0,COUNTA([1]Sources!$H$2:$H$52)-COUNTBLANK([1]Sources!$H$2:$H$52)-1,1)</definedName>
    <definedName name="Inconvenience">'Data Inputs'!$AA$6:$AA$10</definedName>
    <definedName name="Other">'Data Inputs'!$AB$6:$AB$10</definedName>
    <definedName name="Payback">'Data Inputs'!$D$23:$D$27</definedName>
    <definedName name="_xlnm.Print_Area" localSheetId="1">'Data Inputs'!$A$1:$N$12</definedName>
    <definedName name="_xlnm.Print_Area" localSheetId="3">Example!$A$1:$L$49</definedName>
    <definedName name="_xlnm.Print_Area" localSheetId="2">'Register of Opportunities'!$A$1:$L$49</definedName>
    <definedName name="_xlnm.Print_Titles" localSheetId="1">'Data Inputs'!$1:$1</definedName>
    <definedName name="_xlnm.Print_Titles" localSheetId="3">Example!$1:$1</definedName>
    <definedName name="_xlnm.Print_Titles" localSheetId="2">'Register of Opportunities'!$1:$1</definedName>
    <definedName name="SavingType">'Data Inputs'!$Z$6:$Z$8</definedName>
    <definedName name="Status">'Data Inputs'!$Y$6:$Y$10</definedName>
    <definedName name="Weight_Cost">#REF!</definedName>
    <definedName name="Weight_Inconvenience">#REF!</definedName>
    <definedName name="Weight_Other">#REF!</definedName>
    <definedName name="Weight_Paybac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8" i="16" l="1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2" i="16"/>
  <c r="U83" i="16"/>
  <c r="U84" i="16"/>
  <c r="U85" i="16"/>
  <c r="U86" i="16"/>
  <c r="U87" i="16"/>
  <c r="U88" i="16"/>
  <c r="U89" i="16"/>
  <c r="U90" i="16"/>
  <c r="U91" i="16"/>
  <c r="U92" i="16"/>
  <c r="U93" i="16"/>
  <c r="U94" i="16"/>
  <c r="U95" i="16"/>
  <c r="U96" i="16"/>
  <c r="U97" i="16"/>
  <c r="U98" i="16"/>
  <c r="U99" i="16"/>
  <c r="U100" i="16"/>
  <c r="U101" i="16"/>
  <c r="U102" i="16"/>
  <c r="U103" i="16"/>
  <c r="U104" i="16"/>
  <c r="U105" i="16"/>
  <c r="U106" i="16"/>
  <c r="U7" i="16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78" i="15"/>
  <c r="U79" i="15"/>
  <c r="U80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U97" i="15"/>
  <c r="U98" i="15"/>
  <c r="U99" i="15"/>
  <c r="U100" i="15"/>
  <c r="U101" i="15"/>
  <c r="U102" i="15"/>
  <c r="U103" i="15"/>
  <c r="U104" i="15"/>
  <c r="U105" i="15"/>
  <c r="U106" i="15"/>
  <c r="U7" i="15"/>
  <c r="E8" i="16"/>
  <c r="E9" i="16"/>
  <c r="E10" i="16"/>
  <c r="E11" i="16"/>
  <c r="E12" i="16"/>
  <c r="O12" i="16" s="1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7" i="16"/>
  <c r="K13" i="12"/>
  <c r="E14" i="15" l="1"/>
  <c r="E8" i="15"/>
  <c r="E9" i="15"/>
  <c r="E10" i="15"/>
  <c r="E11" i="15"/>
  <c r="E7" i="15" l="1"/>
  <c r="E12" i="15" l="1"/>
  <c r="E13" i="15"/>
  <c r="O13" i="15" s="1"/>
  <c r="P13" i="15" s="1"/>
  <c r="F15" i="15"/>
  <c r="O15" i="15"/>
  <c r="P15" i="15"/>
  <c r="Q15" i="15"/>
  <c r="V15" i="15" s="1"/>
  <c r="S15" i="15"/>
  <c r="F16" i="15"/>
  <c r="O16" i="15"/>
  <c r="P16" i="15" s="1"/>
  <c r="Q16" i="15"/>
  <c r="S16" i="15"/>
  <c r="F17" i="15"/>
  <c r="O17" i="15"/>
  <c r="P17" i="15"/>
  <c r="Q17" i="15"/>
  <c r="V17" i="15" s="1"/>
  <c r="S17" i="15"/>
  <c r="F18" i="15"/>
  <c r="O18" i="15"/>
  <c r="P18" i="15" s="1"/>
  <c r="Q18" i="15"/>
  <c r="S18" i="15"/>
  <c r="F19" i="15"/>
  <c r="O19" i="15"/>
  <c r="P19" i="15"/>
  <c r="Q19" i="15"/>
  <c r="V19" i="15" s="1"/>
  <c r="S19" i="15"/>
  <c r="F20" i="15"/>
  <c r="O20" i="15"/>
  <c r="P20" i="15" s="1"/>
  <c r="Q20" i="15"/>
  <c r="S20" i="15"/>
  <c r="F21" i="15"/>
  <c r="O21" i="15"/>
  <c r="P21" i="15"/>
  <c r="Q21" i="15"/>
  <c r="V21" i="15" s="1"/>
  <c r="S21" i="15"/>
  <c r="F22" i="15"/>
  <c r="O22" i="15"/>
  <c r="P22" i="15" s="1"/>
  <c r="Q22" i="15"/>
  <c r="S22" i="15"/>
  <c r="F23" i="15"/>
  <c r="O23" i="15"/>
  <c r="P23" i="15" s="1"/>
  <c r="V23" i="15" s="1"/>
  <c r="Q23" i="15"/>
  <c r="S23" i="15"/>
  <c r="F24" i="15"/>
  <c r="O24" i="15"/>
  <c r="P24" i="15" s="1"/>
  <c r="Q24" i="15"/>
  <c r="S24" i="15"/>
  <c r="F25" i="15"/>
  <c r="O25" i="15"/>
  <c r="P25" i="15" s="1"/>
  <c r="V25" i="15" s="1"/>
  <c r="S25" i="15"/>
  <c r="E26" i="15"/>
  <c r="O26" i="15" s="1"/>
  <c r="P26" i="15" s="1"/>
  <c r="F26" i="15"/>
  <c r="S26" i="15"/>
  <c r="S80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58" i="16"/>
  <c r="S59" i="16"/>
  <c r="S60" i="16"/>
  <c r="S61" i="16"/>
  <c r="S62" i="16"/>
  <c r="S63" i="16"/>
  <c r="S64" i="16"/>
  <c r="S65" i="16"/>
  <c r="S66" i="16"/>
  <c r="S67" i="16"/>
  <c r="S68" i="16"/>
  <c r="S69" i="16"/>
  <c r="S70" i="16"/>
  <c r="S71" i="16"/>
  <c r="S72" i="16"/>
  <c r="S73" i="16"/>
  <c r="S74" i="16"/>
  <c r="S75" i="16"/>
  <c r="S76" i="16"/>
  <c r="S77" i="16"/>
  <c r="S78" i="16"/>
  <c r="S79" i="16"/>
  <c r="S81" i="16"/>
  <c r="S82" i="16"/>
  <c r="S83" i="16"/>
  <c r="S84" i="16"/>
  <c r="S85" i="16"/>
  <c r="S86" i="16"/>
  <c r="S87" i="16"/>
  <c r="S88" i="16"/>
  <c r="S89" i="16"/>
  <c r="S90" i="16"/>
  <c r="S91" i="16"/>
  <c r="S92" i="16"/>
  <c r="S93" i="16"/>
  <c r="S94" i="16"/>
  <c r="S95" i="16"/>
  <c r="S96" i="16"/>
  <c r="S97" i="16"/>
  <c r="S98" i="16"/>
  <c r="S99" i="16"/>
  <c r="S100" i="16"/>
  <c r="S101" i="16"/>
  <c r="S102" i="16"/>
  <c r="S103" i="16"/>
  <c r="S104" i="16"/>
  <c r="S105" i="16"/>
  <c r="S106" i="16"/>
  <c r="S7" i="16"/>
  <c r="S8" i="15"/>
  <c r="S9" i="15"/>
  <c r="S10" i="15"/>
  <c r="S11" i="15"/>
  <c r="S12" i="15"/>
  <c r="S13" i="15"/>
  <c r="S14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7" i="15"/>
  <c r="N107" i="16"/>
  <c r="D107" i="16"/>
  <c r="Q106" i="16"/>
  <c r="F106" i="16"/>
  <c r="O106" i="16"/>
  <c r="P106" i="16" s="1"/>
  <c r="V106" i="16" s="1"/>
  <c r="Q105" i="16"/>
  <c r="F105" i="16"/>
  <c r="O105" i="16"/>
  <c r="P105" i="16" s="1"/>
  <c r="V105" i="16" s="1"/>
  <c r="Q104" i="16"/>
  <c r="F104" i="16"/>
  <c r="O104" i="16"/>
  <c r="P104" i="16" s="1"/>
  <c r="V104" i="16" s="1"/>
  <c r="Q103" i="16"/>
  <c r="F103" i="16"/>
  <c r="O103" i="16"/>
  <c r="P103" i="16" s="1"/>
  <c r="V103" i="16" s="1"/>
  <c r="Q102" i="16"/>
  <c r="F102" i="16"/>
  <c r="O102" i="16"/>
  <c r="P102" i="16" s="1"/>
  <c r="V102" i="16" s="1"/>
  <c r="Q101" i="16"/>
  <c r="F101" i="16"/>
  <c r="O101" i="16"/>
  <c r="P101" i="16" s="1"/>
  <c r="V101" i="16" s="1"/>
  <c r="Q100" i="16"/>
  <c r="F100" i="16"/>
  <c r="O100" i="16"/>
  <c r="P100" i="16" s="1"/>
  <c r="V100" i="16" s="1"/>
  <c r="Q99" i="16"/>
  <c r="F99" i="16"/>
  <c r="O99" i="16"/>
  <c r="P99" i="16" s="1"/>
  <c r="V99" i="16" s="1"/>
  <c r="Q98" i="16"/>
  <c r="F98" i="16"/>
  <c r="O98" i="16"/>
  <c r="P98" i="16" s="1"/>
  <c r="V98" i="16" s="1"/>
  <c r="Q97" i="16"/>
  <c r="F97" i="16"/>
  <c r="O97" i="16"/>
  <c r="P97" i="16" s="1"/>
  <c r="V97" i="16" s="1"/>
  <c r="Q96" i="16"/>
  <c r="F96" i="16"/>
  <c r="O96" i="16"/>
  <c r="P96" i="16" s="1"/>
  <c r="V96" i="16" s="1"/>
  <c r="Q95" i="16"/>
  <c r="F95" i="16"/>
  <c r="O95" i="16"/>
  <c r="P95" i="16" s="1"/>
  <c r="V95" i="16" s="1"/>
  <c r="Q94" i="16"/>
  <c r="F94" i="16"/>
  <c r="O94" i="16"/>
  <c r="P94" i="16" s="1"/>
  <c r="V94" i="16" s="1"/>
  <c r="Q93" i="16"/>
  <c r="F93" i="16"/>
  <c r="O93" i="16"/>
  <c r="P93" i="16" s="1"/>
  <c r="V93" i="16" s="1"/>
  <c r="Q92" i="16"/>
  <c r="F92" i="16"/>
  <c r="O92" i="16"/>
  <c r="P92" i="16" s="1"/>
  <c r="V92" i="16" s="1"/>
  <c r="Q91" i="16"/>
  <c r="F91" i="16"/>
  <c r="O91" i="16"/>
  <c r="P91" i="16" s="1"/>
  <c r="V91" i="16" s="1"/>
  <c r="Q90" i="16"/>
  <c r="F90" i="16"/>
  <c r="O90" i="16"/>
  <c r="P90" i="16" s="1"/>
  <c r="V90" i="16" s="1"/>
  <c r="Q89" i="16"/>
  <c r="F89" i="16"/>
  <c r="O89" i="16"/>
  <c r="P89" i="16" s="1"/>
  <c r="V89" i="16" s="1"/>
  <c r="Q88" i="16"/>
  <c r="F88" i="16"/>
  <c r="O88" i="16"/>
  <c r="P88" i="16" s="1"/>
  <c r="V88" i="16" s="1"/>
  <c r="Q87" i="16"/>
  <c r="F87" i="16"/>
  <c r="O87" i="16"/>
  <c r="P87" i="16" s="1"/>
  <c r="V87" i="16" s="1"/>
  <c r="Q86" i="16"/>
  <c r="F86" i="16"/>
  <c r="O86" i="16"/>
  <c r="P86" i="16" s="1"/>
  <c r="V86" i="16" s="1"/>
  <c r="Q85" i="16"/>
  <c r="F85" i="16"/>
  <c r="O85" i="16"/>
  <c r="P85" i="16" s="1"/>
  <c r="V85" i="16" s="1"/>
  <c r="Q84" i="16"/>
  <c r="F84" i="16"/>
  <c r="O84" i="16"/>
  <c r="P84" i="16" s="1"/>
  <c r="V84" i="16" s="1"/>
  <c r="Q83" i="16"/>
  <c r="F83" i="16"/>
  <c r="O83" i="16"/>
  <c r="P83" i="16" s="1"/>
  <c r="V83" i="16" s="1"/>
  <c r="Q82" i="16"/>
  <c r="F82" i="16"/>
  <c r="O82" i="16"/>
  <c r="P82" i="16" s="1"/>
  <c r="V82" i="16" s="1"/>
  <c r="Q81" i="16"/>
  <c r="F81" i="16"/>
  <c r="O81" i="16"/>
  <c r="P81" i="16" s="1"/>
  <c r="V81" i="16" s="1"/>
  <c r="Q80" i="16"/>
  <c r="F80" i="16"/>
  <c r="O80" i="16"/>
  <c r="P80" i="16" s="1"/>
  <c r="V80" i="16" s="1"/>
  <c r="Q79" i="16"/>
  <c r="F79" i="16"/>
  <c r="O79" i="16"/>
  <c r="P79" i="16" s="1"/>
  <c r="V79" i="16" s="1"/>
  <c r="Q78" i="16"/>
  <c r="F78" i="16"/>
  <c r="O78" i="16"/>
  <c r="P78" i="16" s="1"/>
  <c r="V78" i="16" s="1"/>
  <c r="Q77" i="16"/>
  <c r="F77" i="16"/>
  <c r="O77" i="16"/>
  <c r="P77" i="16" s="1"/>
  <c r="V77" i="16" s="1"/>
  <c r="Q76" i="16"/>
  <c r="F76" i="16"/>
  <c r="O76" i="16"/>
  <c r="P76" i="16" s="1"/>
  <c r="V76" i="16" s="1"/>
  <c r="Q75" i="16"/>
  <c r="F75" i="16"/>
  <c r="O75" i="16"/>
  <c r="P75" i="16" s="1"/>
  <c r="V75" i="16" s="1"/>
  <c r="Q74" i="16"/>
  <c r="F74" i="16"/>
  <c r="O74" i="16"/>
  <c r="P74" i="16" s="1"/>
  <c r="V74" i="16" s="1"/>
  <c r="Q73" i="16"/>
  <c r="F73" i="16"/>
  <c r="O73" i="16"/>
  <c r="P73" i="16" s="1"/>
  <c r="V73" i="16" s="1"/>
  <c r="Q72" i="16"/>
  <c r="F72" i="16"/>
  <c r="O72" i="16"/>
  <c r="P72" i="16" s="1"/>
  <c r="V72" i="16" s="1"/>
  <c r="Q71" i="16"/>
  <c r="F71" i="16"/>
  <c r="O71" i="16"/>
  <c r="P71" i="16" s="1"/>
  <c r="V71" i="16" s="1"/>
  <c r="Q70" i="16"/>
  <c r="F70" i="16"/>
  <c r="O70" i="16"/>
  <c r="P70" i="16" s="1"/>
  <c r="V70" i="16" s="1"/>
  <c r="Q69" i="16"/>
  <c r="F69" i="16"/>
  <c r="O69" i="16"/>
  <c r="P69" i="16" s="1"/>
  <c r="V69" i="16" s="1"/>
  <c r="Q68" i="16"/>
  <c r="F68" i="16"/>
  <c r="O68" i="16"/>
  <c r="P68" i="16" s="1"/>
  <c r="V68" i="16" s="1"/>
  <c r="Q67" i="16"/>
  <c r="F67" i="16"/>
  <c r="O67" i="16"/>
  <c r="P67" i="16" s="1"/>
  <c r="V67" i="16" s="1"/>
  <c r="Q66" i="16"/>
  <c r="F66" i="16"/>
  <c r="O66" i="16"/>
  <c r="P66" i="16" s="1"/>
  <c r="V66" i="16" s="1"/>
  <c r="Q65" i="16"/>
  <c r="F65" i="16"/>
  <c r="O65" i="16"/>
  <c r="P65" i="16" s="1"/>
  <c r="V65" i="16" s="1"/>
  <c r="Q64" i="16"/>
  <c r="F64" i="16"/>
  <c r="O64" i="16"/>
  <c r="P64" i="16" s="1"/>
  <c r="V64" i="16" s="1"/>
  <c r="Q63" i="16"/>
  <c r="F63" i="16"/>
  <c r="O63" i="16"/>
  <c r="P63" i="16" s="1"/>
  <c r="V63" i="16" s="1"/>
  <c r="Q62" i="16"/>
  <c r="F62" i="16"/>
  <c r="O62" i="16"/>
  <c r="P62" i="16" s="1"/>
  <c r="V62" i="16" s="1"/>
  <c r="Q61" i="16"/>
  <c r="F61" i="16"/>
  <c r="O61" i="16"/>
  <c r="P61" i="16" s="1"/>
  <c r="V61" i="16" s="1"/>
  <c r="Q60" i="16"/>
  <c r="F60" i="16"/>
  <c r="O60" i="16"/>
  <c r="P60" i="16" s="1"/>
  <c r="V60" i="16" s="1"/>
  <c r="Q59" i="16"/>
  <c r="F59" i="16"/>
  <c r="O59" i="16"/>
  <c r="P59" i="16" s="1"/>
  <c r="V59" i="16" s="1"/>
  <c r="Q58" i="16"/>
  <c r="F58" i="16"/>
  <c r="O58" i="16"/>
  <c r="P58" i="16" s="1"/>
  <c r="V58" i="16" s="1"/>
  <c r="Q57" i="16"/>
  <c r="F57" i="16"/>
  <c r="O57" i="16"/>
  <c r="P57" i="16" s="1"/>
  <c r="V57" i="16" s="1"/>
  <c r="Q56" i="16"/>
  <c r="F56" i="16"/>
  <c r="O56" i="16"/>
  <c r="P56" i="16" s="1"/>
  <c r="V56" i="16" s="1"/>
  <c r="Q55" i="16"/>
  <c r="F55" i="16"/>
  <c r="O55" i="16"/>
  <c r="P55" i="16" s="1"/>
  <c r="V55" i="16" s="1"/>
  <c r="Q54" i="16"/>
  <c r="F54" i="16"/>
  <c r="O54" i="16"/>
  <c r="P54" i="16" s="1"/>
  <c r="V54" i="16" s="1"/>
  <c r="Q53" i="16"/>
  <c r="F53" i="16"/>
  <c r="O53" i="16"/>
  <c r="P53" i="16" s="1"/>
  <c r="V53" i="16" s="1"/>
  <c r="Q52" i="16"/>
  <c r="F52" i="16"/>
  <c r="O52" i="16"/>
  <c r="P52" i="16" s="1"/>
  <c r="V52" i="16" s="1"/>
  <c r="Q51" i="16"/>
  <c r="F51" i="16"/>
  <c r="O51" i="16"/>
  <c r="P51" i="16" s="1"/>
  <c r="V51" i="16" s="1"/>
  <c r="Q50" i="16"/>
  <c r="F50" i="16"/>
  <c r="O50" i="16"/>
  <c r="P50" i="16" s="1"/>
  <c r="V50" i="16" s="1"/>
  <c r="Q49" i="16"/>
  <c r="F49" i="16"/>
  <c r="O49" i="16"/>
  <c r="P49" i="16" s="1"/>
  <c r="V49" i="16" s="1"/>
  <c r="Q48" i="16"/>
  <c r="F48" i="16"/>
  <c r="O48" i="16"/>
  <c r="P48" i="16" s="1"/>
  <c r="V48" i="16" s="1"/>
  <c r="Q47" i="16"/>
  <c r="F47" i="16"/>
  <c r="O47" i="16"/>
  <c r="P47" i="16" s="1"/>
  <c r="V47" i="16" s="1"/>
  <c r="Q46" i="16"/>
  <c r="F46" i="16"/>
  <c r="O46" i="16"/>
  <c r="P46" i="16" s="1"/>
  <c r="V46" i="16" s="1"/>
  <c r="Q45" i="16"/>
  <c r="F45" i="16"/>
  <c r="O45" i="16"/>
  <c r="P45" i="16" s="1"/>
  <c r="V45" i="16" s="1"/>
  <c r="Q44" i="16"/>
  <c r="F44" i="16"/>
  <c r="O44" i="16"/>
  <c r="P44" i="16" s="1"/>
  <c r="V44" i="16" s="1"/>
  <c r="Q43" i="16"/>
  <c r="F43" i="16"/>
  <c r="O43" i="16"/>
  <c r="P43" i="16" s="1"/>
  <c r="V43" i="16" s="1"/>
  <c r="Q42" i="16"/>
  <c r="F42" i="16"/>
  <c r="O42" i="16"/>
  <c r="P42" i="16" s="1"/>
  <c r="V42" i="16" s="1"/>
  <c r="Q41" i="16"/>
  <c r="F41" i="16"/>
  <c r="O41" i="16"/>
  <c r="P41" i="16" s="1"/>
  <c r="V41" i="16" s="1"/>
  <c r="Q40" i="16"/>
  <c r="F40" i="16"/>
  <c r="O40" i="16"/>
  <c r="P40" i="16" s="1"/>
  <c r="V40" i="16" s="1"/>
  <c r="Q39" i="16"/>
  <c r="F39" i="16"/>
  <c r="O39" i="16"/>
  <c r="P39" i="16" s="1"/>
  <c r="V39" i="16" s="1"/>
  <c r="Q38" i="16"/>
  <c r="F38" i="16"/>
  <c r="O38" i="16"/>
  <c r="P38" i="16" s="1"/>
  <c r="V38" i="16" s="1"/>
  <c r="Q37" i="16"/>
  <c r="F37" i="16"/>
  <c r="O37" i="16"/>
  <c r="P37" i="16" s="1"/>
  <c r="V37" i="16" s="1"/>
  <c r="Q36" i="16"/>
  <c r="F36" i="16"/>
  <c r="O36" i="16"/>
  <c r="P36" i="16" s="1"/>
  <c r="V36" i="16" s="1"/>
  <c r="Q35" i="16"/>
  <c r="F35" i="16"/>
  <c r="O35" i="16"/>
  <c r="P35" i="16" s="1"/>
  <c r="V35" i="16" s="1"/>
  <c r="Q34" i="16"/>
  <c r="F34" i="16"/>
  <c r="O34" i="16"/>
  <c r="P34" i="16" s="1"/>
  <c r="V34" i="16" s="1"/>
  <c r="Q33" i="16"/>
  <c r="F33" i="16"/>
  <c r="O33" i="16"/>
  <c r="P33" i="16" s="1"/>
  <c r="V33" i="16" s="1"/>
  <c r="Q32" i="16"/>
  <c r="F32" i="16"/>
  <c r="O32" i="16"/>
  <c r="P32" i="16" s="1"/>
  <c r="V32" i="16" s="1"/>
  <c r="Q31" i="16"/>
  <c r="F31" i="16"/>
  <c r="O31" i="16"/>
  <c r="P31" i="16" s="1"/>
  <c r="V31" i="16" s="1"/>
  <c r="Q30" i="16"/>
  <c r="F30" i="16"/>
  <c r="O30" i="16"/>
  <c r="P30" i="16" s="1"/>
  <c r="V30" i="16" s="1"/>
  <c r="Q29" i="16"/>
  <c r="F29" i="16"/>
  <c r="O29" i="16"/>
  <c r="P29" i="16" s="1"/>
  <c r="V29" i="16" s="1"/>
  <c r="Q28" i="16"/>
  <c r="F28" i="16"/>
  <c r="O28" i="16"/>
  <c r="P28" i="16" s="1"/>
  <c r="V28" i="16" s="1"/>
  <c r="Q27" i="16"/>
  <c r="F27" i="16"/>
  <c r="O27" i="16"/>
  <c r="P27" i="16" s="1"/>
  <c r="V27" i="16" s="1"/>
  <c r="Q26" i="16"/>
  <c r="F26" i="16"/>
  <c r="O26" i="16"/>
  <c r="P26" i="16" s="1"/>
  <c r="V26" i="16" s="1"/>
  <c r="Q25" i="16"/>
  <c r="F25" i="16"/>
  <c r="O25" i="16"/>
  <c r="P25" i="16" s="1"/>
  <c r="V25" i="16" s="1"/>
  <c r="Q24" i="16"/>
  <c r="F24" i="16"/>
  <c r="O24" i="16"/>
  <c r="P24" i="16" s="1"/>
  <c r="V24" i="16" s="1"/>
  <c r="Q23" i="16"/>
  <c r="F23" i="16"/>
  <c r="O23" i="16"/>
  <c r="P23" i="16" s="1"/>
  <c r="V23" i="16" s="1"/>
  <c r="Q22" i="16"/>
  <c r="F22" i="16"/>
  <c r="O22" i="16"/>
  <c r="P22" i="16" s="1"/>
  <c r="V22" i="16" s="1"/>
  <c r="Q21" i="16"/>
  <c r="F21" i="16"/>
  <c r="O21" i="16"/>
  <c r="P21" i="16" s="1"/>
  <c r="V21" i="16" s="1"/>
  <c r="Q20" i="16"/>
  <c r="F20" i="16"/>
  <c r="O20" i="16"/>
  <c r="P20" i="16" s="1"/>
  <c r="V20" i="16" s="1"/>
  <c r="Q19" i="16"/>
  <c r="F19" i="16"/>
  <c r="O19" i="16"/>
  <c r="P19" i="16" s="1"/>
  <c r="V19" i="16" s="1"/>
  <c r="Q18" i="16"/>
  <c r="F18" i="16"/>
  <c r="O18" i="16"/>
  <c r="P18" i="16" s="1"/>
  <c r="V18" i="16" s="1"/>
  <c r="Q17" i="16"/>
  <c r="F17" i="16"/>
  <c r="O17" i="16"/>
  <c r="P17" i="16" s="1"/>
  <c r="V17" i="16" s="1"/>
  <c r="Q16" i="16"/>
  <c r="F16" i="16"/>
  <c r="O16" i="16"/>
  <c r="P16" i="16" s="1"/>
  <c r="V16" i="16" s="1"/>
  <c r="Q15" i="16"/>
  <c r="F15" i="16"/>
  <c r="O15" i="16"/>
  <c r="P15" i="16" s="1"/>
  <c r="V15" i="16" s="1"/>
  <c r="Q14" i="16"/>
  <c r="F14" i="16"/>
  <c r="O14" i="16"/>
  <c r="P14" i="16" s="1"/>
  <c r="V14" i="16" s="1"/>
  <c r="Q13" i="16"/>
  <c r="F13" i="16"/>
  <c r="O13" i="16"/>
  <c r="P13" i="16" s="1"/>
  <c r="V13" i="16" s="1"/>
  <c r="Q12" i="16"/>
  <c r="F12" i="16"/>
  <c r="P12" i="16"/>
  <c r="V12" i="16" s="1"/>
  <c r="Q11" i="16"/>
  <c r="F11" i="16"/>
  <c r="O11" i="16"/>
  <c r="P11" i="16" s="1"/>
  <c r="V11" i="16" s="1"/>
  <c r="Q10" i="16"/>
  <c r="F10" i="16"/>
  <c r="O10" i="16"/>
  <c r="P10" i="16" s="1"/>
  <c r="V10" i="16" s="1"/>
  <c r="Q9" i="16"/>
  <c r="F9" i="16"/>
  <c r="O9" i="16"/>
  <c r="P9" i="16" s="1"/>
  <c r="V9" i="16" s="1"/>
  <c r="Q8" i="16"/>
  <c r="F8" i="16"/>
  <c r="O8" i="16"/>
  <c r="P8" i="16" s="1"/>
  <c r="V8" i="16" s="1"/>
  <c r="Q7" i="16"/>
  <c r="F7" i="16"/>
  <c r="F107" i="16" s="1"/>
  <c r="O7" i="16"/>
  <c r="P7" i="16" s="1"/>
  <c r="V7" i="16" s="1"/>
  <c r="N107" i="15"/>
  <c r="D107" i="15"/>
  <c r="Q106" i="15"/>
  <c r="F106" i="15"/>
  <c r="E106" i="15"/>
  <c r="O106" i="15" s="1"/>
  <c r="P106" i="15" s="1"/>
  <c r="Q105" i="15"/>
  <c r="F105" i="15"/>
  <c r="E105" i="15"/>
  <c r="O105" i="15" s="1"/>
  <c r="P105" i="15" s="1"/>
  <c r="Q104" i="15"/>
  <c r="F104" i="15"/>
  <c r="E104" i="15"/>
  <c r="O104" i="15" s="1"/>
  <c r="P104" i="15" s="1"/>
  <c r="Q103" i="15"/>
  <c r="F103" i="15"/>
  <c r="E103" i="15"/>
  <c r="O103" i="15" s="1"/>
  <c r="P103" i="15" s="1"/>
  <c r="Q102" i="15"/>
  <c r="F102" i="15"/>
  <c r="E102" i="15"/>
  <c r="O102" i="15" s="1"/>
  <c r="P102" i="15" s="1"/>
  <c r="Q101" i="15"/>
  <c r="F101" i="15"/>
  <c r="E101" i="15"/>
  <c r="O101" i="15" s="1"/>
  <c r="P101" i="15" s="1"/>
  <c r="Q100" i="15"/>
  <c r="F100" i="15"/>
  <c r="E100" i="15"/>
  <c r="O100" i="15" s="1"/>
  <c r="P100" i="15" s="1"/>
  <c r="Q99" i="15"/>
  <c r="F99" i="15"/>
  <c r="E99" i="15"/>
  <c r="O99" i="15" s="1"/>
  <c r="P99" i="15" s="1"/>
  <c r="Q98" i="15"/>
  <c r="F98" i="15"/>
  <c r="E98" i="15"/>
  <c r="O98" i="15" s="1"/>
  <c r="P98" i="15" s="1"/>
  <c r="Q97" i="15"/>
  <c r="F97" i="15"/>
  <c r="E97" i="15"/>
  <c r="O97" i="15" s="1"/>
  <c r="P97" i="15" s="1"/>
  <c r="Q96" i="15"/>
  <c r="F96" i="15"/>
  <c r="E96" i="15"/>
  <c r="O96" i="15" s="1"/>
  <c r="P96" i="15" s="1"/>
  <c r="Q95" i="15"/>
  <c r="F95" i="15"/>
  <c r="E95" i="15"/>
  <c r="O95" i="15" s="1"/>
  <c r="P95" i="15" s="1"/>
  <c r="Q94" i="15"/>
  <c r="F94" i="15"/>
  <c r="E94" i="15"/>
  <c r="O94" i="15" s="1"/>
  <c r="P94" i="15" s="1"/>
  <c r="Q93" i="15"/>
  <c r="F93" i="15"/>
  <c r="E93" i="15"/>
  <c r="O93" i="15" s="1"/>
  <c r="P93" i="15" s="1"/>
  <c r="Q92" i="15"/>
  <c r="F92" i="15"/>
  <c r="E92" i="15"/>
  <c r="O92" i="15" s="1"/>
  <c r="P92" i="15" s="1"/>
  <c r="Q91" i="15"/>
  <c r="F91" i="15"/>
  <c r="E91" i="15"/>
  <c r="O91" i="15" s="1"/>
  <c r="P91" i="15" s="1"/>
  <c r="Q90" i="15"/>
  <c r="F90" i="15"/>
  <c r="E90" i="15"/>
  <c r="O90" i="15" s="1"/>
  <c r="P90" i="15" s="1"/>
  <c r="Q89" i="15"/>
  <c r="F89" i="15"/>
  <c r="E89" i="15"/>
  <c r="O89" i="15" s="1"/>
  <c r="P89" i="15" s="1"/>
  <c r="Q88" i="15"/>
  <c r="F88" i="15"/>
  <c r="E88" i="15"/>
  <c r="O88" i="15" s="1"/>
  <c r="P88" i="15" s="1"/>
  <c r="Q87" i="15"/>
  <c r="F87" i="15"/>
  <c r="E87" i="15"/>
  <c r="O87" i="15" s="1"/>
  <c r="P87" i="15" s="1"/>
  <c r="Q86" i="15"/>
  <c r="F86" i="15"/>
  <c r="E86" i="15"/>
  <c r="O86" i="15" s="1"/>
  <c r="P86" i="15" s="1"/>
  <c r="Q85" i="15"/>
  <c r="F85" i="15"/>
  <c r="E85" i="15"/>
  <c r="O85" i="15" s="1"/>
  <c r="P85" i="15" s="1"/>
  <c r="Q84" i="15"/>
  <c r="F84" i="15"/>
  <c r="E84" i="15"/>
  <c r="O84" i="15" s="1"/>
  <c r="P84" i="15" s="1"/>
  <c r="Q83" i="15"/>
  <c r="F83" i="15"/>
  <c r="E83" i="15"/>
  <c r="O83" i="15" s="1"/>
  <c r="P83" i="15" s="1"/>
  <c r="Q82" i="15"/>
  <c r="F82" i="15"/>
  <c r="E82" i="15"/>
  <c r="O82" i="15" s="1"/>
  <c r="P82" i="15" s="1"/>
  <c r="Q81" i="15"/>
  <c r="F81" i="15"/>
  <c r="E81" i="15"/>
  <c r="O81" i="15" s="1"/>
  <c r="P81" i="15" s="1"/>
  <c r="Q80" i="15"/>
  <c r="F80" i="15"/>
  <c r="E80" i="15"/>
  <c r="O80" i="15" s="1"/>
  <c r="P80" i="15" s="1"/>
  <c r="Q79" i="15"/>
  <c r="F79" i="15"/>
  <c r="E79" i="15"/>
  <c r="O79" i="15" s="1"/>
  <c r="P79" i="15" s="1"/>
  <c r="Q78" i="15"/>
  <c r="F78" i="15"/>
  <c r="E78" i="15"/>
  <c r="O78" i="15" s="1"/>
  <c r="P78" i="15" s="1"/>
  <c r="Q77" i="15"/>
  <c r="F77" i="15"/>
  <c r="E77" i="15"/>
  <c r="O77" i="15" s="1"/>
  <c r="P77" i="15" s="1"/>
  <c r="Q76" i="15"/>
  <c r="F76" i="15"/>
  <c r="E76" i="15"/>
  <c r="O76" i="15" s="1"/>
  <c r="P76" i="15" s="1"/>
  <c r="Q75" i="15"/>
  <c r="F75" i="15"/>
  <c r="E75" i="15"/>
  <c r="O75" i="15" s="1"/>
  <c r="P75" i="15" s="1"/>
  <c r="Q74" i="15"/>
  <c r="F74" i="15"/>
  <c r="E74" i="15"/>
  <c r="O74" i="15" s="1"/>
  <c r="P74" i="15" s="1"/>
  <c r="Q73" i="15"/>
  <c r="F73" i="15"/>
  <c r="E73" i="15"/>
  <c r="O73" i="15" s="1"/>
  <c r="P73" i="15" s="1"/>
  <c r="Q72" i="15"/>
  <c r="F72" i="15"/>
  <c r="E72" i="15"/>
  <c r="O72" i="15" s="1"/>
  <c r="P72" i="15" s="1"/>
  <c r="Q71" i="15"/>
  <c r="F71" i="15"/>
  <c r="E71" i="15"/>
  <c r="O71" i="15" s="1"/>
  <c r="P71" i="15" s="1"/>
  <c r="Q70" i="15"/>
  <c r="F70" i="15"/>
  <c r="E70" i="15"/>
  <c r="O70" i="15" s="1"/>
  <c r="P70" i="15" s="1"/>
  <c r="Q69" i="15"/>
  <c r="F69" i="15"/>
  <c r="E69" i="15"/>
  <c r="O69" i="15" s="1"/>
  <c r="P69" i="15" s="1"/>
  <c r="Q68" i="15"/>
  <c r="F68" i="15"/>
  <c r="E68" i="15"/>
  <c r="O68" i="15" s="1"/>
  <c r="P68" i="15" s="1"/>
  <c r="Q67" i="15"/>
  <c r="F67" i="15"/>
  <c r="E67" i="15"/>
  <c r="O67" i="15" s="1"/>
  <c r="P67" i="15" s="1"/>
  <c r="Q66" i="15"/>
  <c r="F66" i="15"/>
  <c r="E66" i="15"/>
  <c r="O66" i="15" s="1"/>
  <c r="P66" i="15" s="1"/>
  <c r="Q65" i="15"/>
  <c r="F65" i="15"/>
  <c r="E65" i="15"/>
  <c r="O65" i="15" s="1"/>
  <c r="P65" i="15" s="1"/>
  <c r="Q64" i="15"/>
  <c r="F64" i="15"/>
  <c r="E64" i="15"/>
  <c r="O64" i="15" s="1"/>
  <c r="P64" i="15" s="1"/>
  <c r="Q63" i="15"/>
  <c r="F63" i="15"/>
  <c r="E63" i="15"/>
  <c r="O63" i="15" s="1"/>
  <c r="P63" i="15" s="1"/>
  <c r="Q62" i="15"/>
  <c r="F62" i="15"/>
  <c r="E62" i="15"/>
  <c r="O62" i="15" s="1"/>
  <c r="P62" i="15" s="1"/>
  <c r="Q61" i="15"/>
  <c r="F61" i="15"/>
  <c r="E61" i="15"/>
  <c r="O61" i="15" s="1"/>
  <c r="P61" i="15" s="1"/>
  <c r="Q60" i="15"/>
  <c r="F60" i="15"/>
  <c r="E60" i="15"/>
  <c r="O60" i="15" s="1"/>
  <c r="P60" i="15" s="1"/>
  <c r="Q59" i="15"/>
  <c r="F59" i="15"/>
  <c r="E59" i="15"/>
  <c r="O59" i="15" s="1"/>
  <c r="P59" i="15" s="1"/>
  <c r="Q58" i="15"/>
  <c r="F58" i="15"/>
  <c r="E58" i="15"/>
  <c r="O58" i="15" s="1"/>
  <c r="P58" i="15" s="1"/>
  <c r="Q57" i="15"/>
  <c r="F57" i="15"/>
  <c r="E57" i="15"/>
  <c r="O57" i="15" s="1"/>
  <c r="P57" i="15" s="1"/>
  <c r="Q56" i="15"/>
  <c r="F56" i="15"/>
  <c r="E56" i="15"/>
  <c r="O56" i="15" s="1"/>
  <c r="P56" i="15" s="1"/>
  <c r="Q55" i="15"/>
  <c r="F55" i="15"/>
  <c r="E55" i="15"/>
  <c r="O55" i="15" s="1"/>
  <c r="P55" i="15" s="1"/>
  <c r="Q54" i="15"/>
  <c r="F54" i="15"/>
  <c r="E54" i="15"/>
  <c r="O54" i="15" s="1"/>
  <c r="P54" i="15" s="1"/>
  <c r="Q53" i="15"/>
  <c r="F53" i="15"/>
  <c r="E53" i="15"/>
  <c r="O53" i="15" s="1"/>
  <c r="P53" i="15" s="1"/>
  <c r="Q52" i="15"/>
  <c r="F52" i="15"/>
  <c r="E52" i="15"/>
  <c r="O52" i="15" s="1"/>
  <c r="P52" i="15" s="1"/>
  <c r="Q51" i="15"/>
  <c r="F51" i="15"/>
  <c r="E51" i="15"/>
  <c r="O51" i="15" s="1"/>
  <c r="P51" i="15" s="1"/>
  <c r="Q50" i="15"/>
  <c r="F50" i="15"/>
  <c r="E50" i="15"/>
  <c r="O50" i="15" s="1"/>
  <c r="P50" i="15" s="1"/>
  <c r="Q49" i="15"/>
  <c r="F49" i="15"/>
  <c r="E49" i="15"/>
  <c r="O49" i="15" s="1"/>
  <c r="P49" i="15" s="1"/>
  <c r="Q48" i="15"/>
  <c r="F48" i="15"/>
  <c r="E48" i="15"/>
  <c r="O48" i="15" s="1"/>
  <c r="P48" i="15" s="1"/>
  <c r="Q47" i="15"/>
  <c r="F47" i="15"/>
  <c r="E47" i="15"/>
  <c r="O47" i="15" s="1"/>
  <c r="P47" i="15" s="1"/>
  <c r="Q46" i="15"/>
  <c r="F46" i="15"/>
  <c r="E46" i="15"/>
  <c r="O46" i="15" s="1"/>
  <c r="P46" i="15" s="1"/>
  <c r="Q45" i="15"/>
  <c r="F45" i="15"/>
  <c r="E45" i="15"/>
  <c r="O45" i="15" s="1"/>
  <c r="P45" i="15" s="1"/>
  <c r="Q44" i="15"/>
  <c r="F44" i="15"/>
  <c r="E44" i="15"/>
  <c r="O44" i="15" s="1"/>
  <c r="P44" i="15" s="1"/>
  <c r="Q43" i="15"/>
  <c r="F43" i="15"/>
  <c r="E43" i="15"/>
  <c r="O43" i="15" s="1"/>
  <c r="P43" i="15" s="1"/>
  <c r="Q42" i="15"/>
  <c r="F42" i="15"/>
  <c r="E42" i="15"/>
  <c r="O42" i="15" s="1"/>
  <c r="P42" i="15" s="1"/>
  <c r="Q41" i="15"/>
  <c r="F41" i="15"/>
  <c r="E41" i="15"/>
  <c r="O41" i="15" s="1"/>
  <c r="P41" i="15" s="1"/>
  <c r="Q40" i="15"/>
  <c r="F40" i="15"/>
  <c r="E40" i="15"/>
  <c r="O40" i="15" s="1"/>
  <c r="P40" i="15" s="1"/>
  <c r="Q39" i="15"/>
  <c r="F39" i="15"/>
  <c r="E39" i="15"/>
  <c r="O39" i="15" s="1"/>
  <c r="P39" i="15" s="1"/>
  <c r="Q38" i="15"/>
  <c r="F38" i="15"/>
  <c r="E38" i="15"/>
  <c r="O38" i="15" s="1"/>
  <c r="P38" i="15" s="1"/>
  <c r="Q37" i="15"/>
  <c r="F37" i="15"/>
  <c r="E37" i="15"/>
  <c r="O37" i="15" s="1"/>
  <c r="P37" i="15" s="1"/>
  <c r="Q36" i="15"/>
  <c r="F36" i="15"/>
  <c r="E36" i="15"/>
  <c r="O36" i="15" s="1"/>
  <c r="P36" i="15" s="1"/>
  <c r="Q35" i="15"/>
  <c r="F35" i="15"/>
  <c r="E35" i="15"/>
  <c r="O35" i="15" s="1"/>
  <c r="P35" i="15" s="1"/>
  <c r="Q34" i="15"/>
  <c r="F34" i="15"/>
  <c r="E34" i="15"/>
  <c r="O34" i="15" s="1"/>
  <c r="P34" i="15" s="1"/>
  <c r="Q33" i="15"/>
  <c r="F33" i="15"/>
  <c r="E33" i="15"/>
  <c r="O33" i="15" s="1"/>
  <c r="P33" i="15" s="1"/>
  <c r="Q32" i="15"/>
  <c r="F32" i="15"/>
  <c r="E32" i="15"/>
  <c r="O32" i="15" s="1"/>
  <c r="P32" i="15" s="1"/>
  <c r="Q31" i="15"/>
  <c r="F31" i="15"/>
  <c r="E31" i="15"/>
  <c r="O31" i="15" s="1"/>
  <c r="P31" i="15" s="1"/>
  <c r="Q30" i="15"/>
  <c r="F30" i="15"/>
  <c r="E30" i="15"/>
  <c r="O30" i="15" s="1"/>
  <c r="P30" i="15" s="1"/>
  <c r="Q29" i="15"/>
  <c r="F29" i="15"/>
  <c r="E29" i="15"/>
  <c r="O29" i="15" s="1"/>
  <c r="P29" i="15" s="1"/>
  <c r="Q28" i="15"/>
  <c r="F28" i="15"/>
  <c r="E28" i="15"/>
  <c r="O28" i="15" s="1"/>
  <c r="P28" i="15" s="1"/>
  <c r="Q27" i="15"/>
  <c r="F27" i="15"/>
  <c r="E27" i="15"/>
  <c r="O27" i="15" s="1"/>
  <c r="P27" i="15" s="1"/>
  <c r="Q14" i="15"/>
  <c r="F14" i="15"/>
  <c r="O14" i="15"/>
  <c r="P14" i="15" s="1"/>
  <c r="Q13" i="15"/>
  <c r="F13" i="15"/>
  <c r="Q12" i="15"/>
  <c r="F12" i="15"/>
  <c r="O12" i="15"/>
  <c r="P12" i="15" s="1"/>
  <c r="Q11" i="15"/>
  <c r="F11" i="15"/>
  <c r="O11" i="15"/>
  <c r="P11" i="15" s="1"/>
  <c r="Q10" i="15"/>
  <c r="F10" i="15"/>
  <c r="O10" i="15"/>
  <c r="P10" i="15" s="1"/>
  <c r="Q9" i="15"/>
  <c r="F9" i="15"/>
  <c r="O9" i="15"/>
  <c r="P9" i="15" s="1"/>
  <c r="Q8" i="15"/>
  <c r="F8" i="15"/>
  <c r="O8" i="15"/>
  <c r="P8" i="15" s="1"/>
  <c r="Q7" i="15"/>
  <c r="F7" i="15"/>
  <c r="O7" i="15"/>
  <c r="P7" i="15" s="1"/>
  <c r="AB7" i="14"/>
  <c r="AB8" i="14"/>
  <c r="AB9" i="14"/>
  <c r="AB10" i="14"/>
  <c r="AB6" i="14"/>
  <c r="AA7" i="14"/>
  <c r="AA8" i="14"/>
  <c r="AA9" i="14"/>
  <c r="AA10" i="14"/>
  <c r="AA6" i="14"/>
  <c r="F25" i="14"/>
  <c r="F26" i="14"/>
  <c r="F24" i="14"/>
  <c r="Q25" i="15" s="1"/>
  <c r="B25" i="14"/>
  <c r="B26" i="14"/>
  <c r="B24" i="14"/>
  <c r="Q26" i="15" l="1"/>
  <c r="V26" i="15" s="1"/>
  <c r="V10" i="15"/>
  <c r="V12" i="15"/>
  <c r="V28" i="15"/>
  <c r="V30" i="15"/>
  <c r="V32" i="15"/>
  <c r="V34" i="15"/>
  <c r="V40" i="15"/>
  <c r="V42" i="15"/>
  <c r="V44" i="15"/>
  <c r="V46" i="15"/>
  <c r="V48" i="15"/>
  <c r="V50" i="15"/>
  <c r="V52" i="15"/>
  <c r="V54" i="15"/>
  <c r="V60" i="15"/>
  <c r="V62" i="15"/>
  <c r="V64" i="15"/>
  <c r="V66" i="15"/>
  <c r="V68" i="15"/>
  <c r="V70" i="15"/>
  <c r="F107" i="15"/>
  <c r="V8" i="15"/>
  <c r="V14" i="15"/>
  <c r="V36" i="15"/>
  <c r="V38" i="15"/>
  <c r="V56" i="15"/>
  <c r="V58" i="15"/>
  <c r="V72" i="15"/>
  <c r="V74" i="15"/>
  <c r="V76" i="15"/>
  <c r="V78" i="15"/>
  <c r="V80" i="15"/>
  <c r="V82" i="15"/>
  <c r="V84" i="15"/>
  <c r="V86" i="15"/>
  <c r="V88" i="15"/>
  <c r="V90" i="15"/>
  <c r="V92" i="15"/>
  <c r="V94" i="15"/>
  <c r="V96" i="15"/>
  <c r="V98" i="15"/>
  <c r="V100" i="15"/>
  <c r="V102" i="15"/>
  <c r="V104" i="15"/>
  <c r="V106" i="15"/>
  <c r="V24" i="15"/>
  <c r="V22" i="15"/>
  <c r="V20" i="15"/>
  <c r="V18" i="15"/>
  <c r="V16" i="15"/>
  <c r="E107" i="16"/>
  <c r="E107" i="15"/>
  <c r="V7" i="15"/>
  <c r="V9" i="15"/>
  <c r="V11" i="15"/>
  <c r="V13" i="15"/>
  <c r="V27" i="15"/>
  <c r="V29" i="15"/>
  <c r="V31" i="15"/>
  <c r="V33" i="15"/>
  <c r="V35" i="15"/>
  <c r="V37" i="15"/>
  <c r="V39" i="15"/>
  <c r="V41" i="15"/>
  <c r="V43" i="15"/>
  <c r="V45" i="15"/>
  <c r="V47" i="15"/>
  <c r="V49" i="15"/>
  <c r="V51" i="15"/>
  <c r="V53" i="15"/>
  <c r="V55" i="15"/>
  <c r="V57" i="15"/>
  <c r="V59" i="15"/>
  <c r="V61" i="15"/>
  <c r="V63" i="15"/>
  <c r="V65" i="15"/>
  <c r="V67" i="15"/>
  <c r="V69" i="15"/>
  <c r="V71" i="15"/>
  <c r="V73" i="15"/>
  <c r="V75" i="15"/>
  <c r="V77" i="15"/>
  <c r="V79" i="15"/>
  <c r="V81" i="15"/>
  <c r="V83" i="15"/>
  <c r="V85" i="15"/>
  <c r="V87" i="15"/>
  <c r="V89" i="15"/>
  <c r="V91" i="15"/>
  <c r="V93" i="15"/>
  <c r="V95" i="15"/>
  <c r="V97" i="15"/>
  <c r="V99" i="15"/>
  <c r="V101" i="15"/>
  <c r="V103" i="15"/>
  <c r="V10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Liam P Ó Cléirigh</author>
    <author>liam p</author>
  </authors>
  <commentList>
    <comment ref="C5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You can calculate the </t>
        </r>
        <r>
          <rPr>
            <b/>
            <sz val="8"/>
            <color indexed="81"/>
            <rFont val="Tahoma"/>
            <family val="2"/>
          </rPr>
          <t>Average Unit Cost</t>
        </r>
        <r>
          <rPr>
            <sz val="8"/>
            <color indexed="81"/>
            <rFont val="Tahoma"/>
            <family val="2"/>
          </rPr>
          <t xml:space="preserve"> for different energy types using the </t>
        </r>
        <r>
          <rPr>
            <b/>
            <sz val="8"/>
            <color indexed="81"/>
            <rFont val="Tahoma"/>
            <family val="2"/>
          </rPr>
          <t>Energy MAP Energy Bill Tracker Tool</t>
        </r>
      </text>
    </comment>
    <comment ref="E5" authorId="0" shapeId="0" xr:uid="{00000000-0006-0000-0100-000002000000}">
      <text>
        <r>
          <rPr>
            <sz val="8"/>
            <color indexed="81"/>
            <rFont val="Tahoma"/>
            <family val="2"/>
          </rPr>
          <t>Click on this cell to see the most up to date emission factors on the SEAI website</t>
        </r>
      </text>
    </comment>
    <comment ref="E9" authorId="1" shapeId="0" xr:uid="{00000000-0006-0000-0100-000003000000}">
      <text>
        <r>
          <rPr>
            <sz val="8"/>
            <color indexed="81"/>
            <rFont val="Tahoma"/>
            <family val="2"/>
          </rPr>
          <t xml:space="preserve">Use:
0.264 for </t>
        </r>
        <r>
          <rPr>
            <b/>
            <sz val="8"/>
            <color indexed="81"/>
            <rFont val="Tahoma"/>
            <family val="2"/>
          </rPr>
          <t xml:space="preserve">Heating &amp; Other Gasoil
</t>
        </r>
        <r>
          <rPr>
            <sz val="8"/>
            <color indexed="81"/>
            <rFont val="Tahoma"/>
            <family val="2"/>
          </rPr>
          <t xml:space="preserve">0.257 for </t>
        </r>
        <r>
          <rPr>
            <b/>
            <sz val="8"/>
            <color indexed="81"/>
            <rFont val="Tahoma"/>
            <family val="2"/>
          </rPr>
          <t xml:space="preserve">Kerosene
</t>
        </r>
        <r>
          <rPr>
            <sz val="8"/>
            <color indexed="81"/>
            <rFont val="Tahoma"/>
            <family val="2"/>
          </rPr>
          <t xml:space="preserve">0.286 for </t>
        </r>
        <r>
          <rPr>
            <b/>
            <sz val="8"/>
            <color indexed="81"/>
            <rFont val="Tahoma"/>
            <family val="2"/>
          </rPr>
          <t>Fuel Oils</t>
        </r>
      </text>
    </comment>
    <comment ref="E10" authorId="1" shapeId="0" xr:uid="{00000000-0006-0000-0100-000004000000}">
      <text>
        <r>
          <rPr>
            <sz val="8"/>
            <color indexed="81"/>
            <rFont val="Tahoma"/>
            <family val="2"/>
          </rPr>
          <t xml:space="preserve">Use:
0.264 for </t>
        </r>
        <r>
          <rPr>
            <b/>
            <sz val="8"/>
            <color indexed="81"/>
            <rFont val="Tahoma"/>
            <family val="2"/>
          </rPr>
          <t>Diesel</t>
        </r>
        <r>
          <rPr>
            <sz val="8"/>
            <color indexed="81"/>
            <rFont val="Tahoma"/>
            <family val="2"/>
          </rPr>
          <t xml:space="preserve">
0.252 for </t>
        </r>
        <r>
          <rPr>
            <b/>
            <sz val="8"/>
            <color indexed="81"/>
            <rFont val="Tahoma"/>
            <family val="2"/>
          </rPr>
          <t>Petrol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liam p</author>
  </authors>
  <commentList>
    <comment ref="E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0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0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1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1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2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2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3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3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4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4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5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5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6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6" authorId="0" shapeId="0" xr:uid="{00000000-0006-0000-0200-00001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7" authorId="0" shapeId="0" xr:uid="{00000000-0006-0000-0200-00001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7" authorId="0" shapeId="0" xr:uid="{00000000-0006-0000-0200-00001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8" authorId="0" shapeId="0" xr:uid="{00000000-0006-0000-0200-00001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8" authorId="0" shapeId="0" xr:uid="{00000000-0006-0000-0200-00001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9" authorId="0" shapeId="0" xr:uid="{00000000-0006-0000-0200-00001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9" authorId="0" shapeId="0" xr:uid="{00000000-0006-0000-0200-00001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0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0" authorId="0" shapeId="0" xr:uid="{00000000-0006-0000-0200-00001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1" authorId="0" shapeId="0" xr:uid="{00000000-0006-0000-0200-00001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1" authorId="0" shapeId="0" xr:uid="{00000000-0006-0000-0200-00001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2" authorId="0" shapeId="0" xr:uid="{00000000-0006-0000-0200-00001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2" authorId="0" shapeId="0" xr:uid="{00000000-0006-0000-0200-00002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3" authorId="0" shapeId="0" xr:uid="{00000000-0006-0000-0200-00002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3" authorId="0" shapeId="0" xr:uid="{00000000-0006-0000-0200-00002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4" authorId="0" shapeId="0" xr:uid="{00000000-0006-0000-0200-00002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4" authorId="0" shapeId="0" xr:uid="{00000000-0006-0000-0200-00002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5" authorId="0" shapeId="0" xr:uid="{00000000-0006-0000-0200-00002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5" authorId="0" shapeId="0" xr:uid="{00000000-0006-0000-0200-00002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6" authorId="0" shapeId="0" xr:uid="{00000000-0006-0000-0200-00002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6" authorId="0" shapeId="0" xr:uid="{00000000-0006-0000-0200-00002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7" authorId="0" shapeId="0" xr:uid="{00000000-0006-0000-0200-00002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7" authorId="0" shapeId="0" xr:uid="{00000000-0006-0000-0200-00002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8" authorId="0" shapeId="0" xr:uid="{00000000-0006-0000-0200-00002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8" authorId="0" shapeId="0" xr:uid="{00000000-0006-0000-0200-00002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9" authorId="0" shapeId="0" xr:uid="{00000000-0006-0000-0200-00002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9" authorId="0" shapeId="0" xr:uid="{00000000-0006-0000-0200-00002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0" authorId="0" shapeId="0" xr:uid="{00000000-0006-0000-0200-00002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0" authorId="0" shapeId="0" xr:uid="{00000000-0006-0000-0200-00003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1" authorId="0" shapeId="0" xr:uid="{00000000-0006-0000-0200-00003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1" authorId="0" shapeId="0" xr:uid="{00000000-0006-0000-0200-00003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2" authorId="0" shapeId="0" xr:uid="{00000000-0006-0000-0200-00003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2" authorId="0" shapeId="0" xr:uid="{00000000-0006-0000-0200-00003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3" authorId="0" shapeId="0" xr:uid="{00000000-0006-0000-0200-00003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3" authorId="0" shapeId="0" xr:uid="{00000000-0006-0000-0200-00003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4" authorId="0" shapeId="0" xr:uid="{00000000-0006-0000-0200-00003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4" authorId="0" shapeId="0" xr:uid="{00000000-0006-0000-0200-00003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5" authorId="0" shapeId="0" xr:uid="{00000000-0006-0000-0200-00003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5" authorId="0" shapeId="0" xr:uid="{00000000-0006-0000-0200-00003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6" authorId="0" shapeId="0" xr:uid="{00000000-0006-0000-0200-00003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6" authorId="0" shapeId="0" xr:uid="{00000000-0006-0000-0200-00003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7" authorId="0" shapeId="0" xr:uid="{00000000-0006-0000-0200-00003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7" authorId="0" shapeId="0" xr:uid="{00000000-0006-0000-0200-00003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8" authorId="0" shapeId="0" xr:uid="{00000000-0006-0000-0200-00003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8" authorId="0" shapeId="0" xr:uid="{00000000-0006-0000-0200-00004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9" authorId="0" shapeId="0" xr:uid="{00000000-0006-0000-0200-00004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9" authorId="0" shapeId="0" xr:uid="{00000000-0006-0000-0200-00004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0" authorId="0" shapeId="0" xr:uid="{00000000-0006-0000-0200-00004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0" authorId="0" shapeId="0" xr:uid="{00000000-0006-0000-0200-00004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1" authorId="0" shapeId="0" xr:uid="{00000000-0006-0000-0200-00004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1" authorId="0" shapeId="0" xr:uid="{00000000-0006-0000-0200-00004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2" authorId="0" shapeId="0" xr:uid="{00000000-0006-0000-0200-00004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2" authorId="0" shapeId="0" xr:uid="{00000000-0006-0000-0200-00004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3" authorId="0" shapeId="0" xr:uid="{00000000-0006-0000-0200-00004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3" authorId="0" shapeId="0" xr:uid="{00000000-0006-0000-0200-00004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4" authorId="0" shapeId="0" xr:uid="{00000000-0006-0000-0200-00004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4" authorId="0" shapeId="0" xr:uid="{00000000-0006-0000-0200-00004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5" authorId="0" shapeId="0" xr:uid="{00000000-0006-0000-0200-00004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5" authorId="0" shapeId="0" xr:uid="{00000000-0006-0000-0200-00004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6" authorId="0" shapeId="0" xr:uid="{00000000-0006-0000-0200-00004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6" authorId="0" shapeId="0" xr:uid="{00000000-0006-0000-0200-00005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7" authorId="0" shapeId="0" xr:uid="{00000000-0006-0000-0200-00005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7" authorId="0" shapeId="0" xr:uid="{00000000-0006-0000-0200-00005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8" authorId="0" shapeId="0" xr:uid="{00000000-0006-0000-0200-00005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8" authorId="0" shapeId="0" xr:uid="{00000000-0006-0000-0200-00005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9" authorId="0" shapeId="0" xr:uid="{00000000-0006-0000-0200-00005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9" authorId="0" shapeId="0" xr:uid="{00000000-0006-0000-0200-00005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0" authorId="0" shapeId="0" xr:uid="{00000000-0006-0000-0200-00005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0" authorId="0" shapeId="0" xr:uid="{00000000-0006-0000-0200-00005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1" authorId="0" shapeId="0" xr:uid="{00000000-0006-0000-0200-00005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1" authorId="0" shapeId="0" xr:uid="{00000000-0006-0000-0200-00005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2" authorId="0" shapeId="0" xr:uid="{00000000-0006-0000-0200-00005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2" authorId="0" shapeId="0" xr:uid="{00000000-0006-0000-0200-00005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3" authorId="0" shapeId="0" xr:uid="{00000000-0006-0000-0200-00005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3" authorId="0" shapeId="0" xr:uid="{00000000-0006-0000-0200-00005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4" authorId="0" shapeId="0" xr:uid="{00000000-0006-0000-0200-00005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4" authorId="0" shapeId="0" xr:uid="{00000000-0006-0000-0200-00006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5" authorId="0" shapeId="0" xr:uid="{00000000-0006-0000-0200-00006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5" authorId="0" shapeId="0" xr:uid="{00000000-0006-0000-0200-00006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6" authorId="0" shapeId="0" xr:uid="{00000000-0006-0000-0200-00006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6" authorId="0" shapeId="0" xr:uid="{00000000-0006-0000-0200-00006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7" authorId="0" shapeId="0" xr:uid="{00000000-0006-0000-0200-00006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7" authorId="0" shapeId="0" xr:uid="{00000000-0006-0000-0200-00006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8" authorId="0" shapeId="0" xr:uid="{00000000-0006-0000-0200-00006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8" authorId="0" shapeId="0" xr:uid="{00000000-0006-0000-0200-00006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9" authorId="0" shapeId="0" xr:uid="{00000000-0006-0000-0200-00006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9" authorId="0" shapeId="0" xr:uid="{00000000-0006-0000-0200-00006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0" authorId="0" shapeId="0" xr:uid="{00000000-0006-0000-0200-00006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0" authorId="0" shapeId="0" xr:uid="{00000000-0006-0000-0200-00006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1" authorId="0" shapeId="0" xr:uid="{00000000-0006-0000-0200-00006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1" authorId="0" shapeId="0" xr:uid="{00000000-0006-0000-0200-00006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2" authorId="0" shapeId="0" xr:uid="{00000000-0006-0000-0200-00006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2" authorId="0" shapeId="0" xr:uid="{00000000-0006-0000-0200-00007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3" authorId="0" shapeId="0" xr:uid="{00000000-0006-0000-0200-00007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3" authorId="0" shapeId="0" xr:uid="{00000000-0006-0000-0200-00007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4" authorId="0" shapeId="0" xr:uid="{00000000-0006-0000-0200-00007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4" authorId="0" shapeId="0" xr:uid="{00000000-0006-0000-0200-00007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5" authorId="0" shapeId="0" xr:uid="{00000000-0006-0000-0200-00007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5" authorId="0" shapeId="0" xr:uid="{00000000-0006-0000-0200-00007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6" authorId="0" shapeId="0" xr:uid="{00000000-0006-0000-0200-00007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6" authorId="0" shapeId="0" xr:uid="{00000000-0006-0000-0200-00007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7" authorId="0" shapeId="0" xr:uid="{00000000-0006-0000-0200-00007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7" authorId="0" shapeId="0" xr:uid="{00000000-0006-0000-0200-00007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8" authorId="0" shapeId="0" xr:uid="{00000000-0006-0000-0200-00007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8" authorId="0" shapeId="0" xr:uid="{00000000-0006-0000-0200-00007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9" authorId="0" shapeId="0" xr:uid="{00000000-0006-0000-0200-00007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9" authorId="0" shapeId="0" xr:uid="{00000000-0006-0000-0200-00007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0" authorId="0" shapeId="0" xr:uid="{00000000-0006-0000-0200-00007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0" authorId="0" shapeId="0" xr:uid="{00000000-0006-0000-0200-00008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1" authorId="0" shapeId="0" xr:uid="{00000000-0006-0000-0200-00008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1" authorId="0" shapeId="0" xr:uid="{00000000-0006-0000-0200-00008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2" authorId="0" shapeId="0" xr:uid="{00000000-0006-0000-0200-00008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2" authorId="0" shapeId="0" xr:uid="{00000000-0006-0000-0200-00008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3" authorId="0" shapeId="0" xr:uid="{00000000-0006-0000-0200-00008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3" authorId="0" shapeId="0" xr:uid="{00000000-0006-0000-0200-00008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4" authorId="0" shapeId="0" xr:uid="{00000000-0006-0000-0200-00008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4" authorId="0" shapeId="0" xr:uid="{00000000-0006-0000-0200-00008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5" authorId="0" shapeId="0" xr:uid="{00000000-0006-0000-0200-00008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5" authorId="0" shapeId="0" xr:uid="{00000000-0006-0000-0200-00008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6" authorId="0" shapeId="0" xr:uid="{00000000-0006-0000-0200-00008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6" authorId="0" shapeId="0" xr:uid="{00000000-0006-0000-0200-00008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7" authorId="0" shapeId="0" xr:uid="{00000000-0006-0000-0200-00008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7" authorId="0" shapeId="0" xr:uid="{00000000-0006-0000-0200-00008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8" authorId="0" shapeId="0" xr:uid="{00000000-0006-0000-0200-00008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8" authorId="0" shapeId="0" xr:uid="{00000000-0006-0000-0200-00009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9" authorId="0" shapeId="0" xr:uid="{00000000-0006-0000-0200-00009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9" authorId="0" shapeId="0" xr:uid="{00000000-0006-0000-0200-00009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0" authorId="0" shapeId="0" xr:uid="{00000000-0006-0000-0200-00009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0" authorId="0" shapeId="0" xr:uid="{00000000-0006-0000-0200-00009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1" authorId="0" shapeId="0" xr:uid="{00000000-0006-0000-0200-00009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1" authorId="0" shapeId="0" xr:uid="{00000000-0006-0000-0200-00009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2" authorId="0" shapeId="0" xr:uid="{00000000-0006-0000-0200-00009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2" authorId="0" shapeId="0" xr:uid="{00000000-0006-0000-0200-00009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3" authorId="0" shapeId="0" xr:uid="{00000000-0006-0000-0200-00009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3" authorId="0" shapeId="0" xr:uid="{00000000-0006-0000-0200-00009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4" authorId="0" shapeId="0" xr:uid="{00000000-0006-0000-0200-00009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4" authorId="0" shapeId="0" xr:uid="{00000000-0006-0000-0200-00009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5" authorId="0" shapeId="0" xr:uid="{00000000-0006-0000-0200-00009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5" authorId="0" shapeId="0" xr:uid="{00000000-0006-0000-0200-00009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6" authorId="0" shapeId="0" xr:uid="{00000000-0006-0000-0200-00009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6" authorId="0" shapeId="0" xr:uid="{00000000-0006-0000-0200-0000A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7" authorId="0" shapeId="0" xr:uid="{00000000-0006-0000-0200-0000A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7" authorId="0" shapeId="0" xr:uid="{00000000-0006-0000-0200-0000A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8" authorId="0" shapeId="0" xr:uid="{00000000-0006-0000-0200-0000A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8" authorId="0" shapeId="0" xr:uid="{00000000-0006-0000-0200-0000A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9" authorId="0" shapeId="0" xr:uid="{00000000-0006-0000-0200-0000A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9" authorId="0" shapeId="0" xr:uid="{00000000-0006-0000-0200-0000A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0" authorId="0" shapeId="0" xr:uid="{00000000-0006-0000-0200-0000A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0" authorId="0" shapeId="0" xr:uid="{00000000-0006-0000-0200-0000A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1" authorId="0" shapeId="0" xr:uid="{00000000-0006-0000-0200-0000A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1" authorId="0" shapeId="0" xr:uid="{00000000-0006-0000-0200-0000A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2" authorId="0" shapeId="0" xr:uid="{00000000-0006-0000-0200-0000A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2" authorId="0" shapeId="0" xr:uid="{00000000-0006-0000-0200-0000A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3" authorId="0" shapeId="0" xr:uid="{00000000-0006-0000-0200-0000A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3" authorId="0" shapeId="0" xr:uid="{00000000-0006-0000-0200-0000A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4" authorId="0" shapeId="0" xr:uid="{00000000-0006-0000-0200-0000A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4" authorId="0" shapeId="0" xr:uid="{00000000-0006-0000-0200-0000B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5" authorId="0" shapeId="0" xr:uid="{00000000-0006-0000-0200-0000B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5" authorId="0" shapeId="0" xr:uid="{00000000-0006-0000-0200-0000B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6" authorId="0" shapeId="0" xr:uid="{00000000-0006-0000-0200-0000B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6" authorId="0" shapeId="0" xr:uid="{00000000-0006-0000-0200-0000B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7" authorId="0" shapeId="0" xr:uid="{00000000-0006-0000-0200-0000B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7" authorId="0" shapeId="0" xr:uid="{00000000-0006-0000-0200-0000B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8" authorId="0" shapeId="0" xr:uid="{00000000-0006-0000-0200-0000B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8" authorId="0" shapeId="0" xr:uid="{00000000-0006-0000-0200-0000B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9" authorId="0" shapeId="0" xr:uid="{00000000-0006-0000-0200-0000B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9" authorId="0" shapeId="0" xr:uid="{00000000-0006-0000-0200-0000B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00" authorId="0" shapeId="0" xr:uid="{00000000-0006-0000-0200-0000B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00" authorId="0" shapeId="0" xr:uid="{00000000-0006-0000-0200-0000B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01" authorId="0" shapeId="0" xr:uid="{00000000-0006-0000-0200-0000B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01" authorId="0" shapeId="0" xr:uid="{00000000-0006-0000-0200-0000B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02" authorId="0" shapeId="0" xr:uid="{00000000-0006-0000-0200-0000B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02" authorId="0" shapeId="0" xr:uid="{00000000-0006-0000-0200-0000C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03" authorId="0" shapeId="0" xr:uid="{00000000-0006-0000-0200-0000C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03" authorId="0" shapeId="0" xr:uid="{00000000-0006-0000-0200-0000C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04" authorId="0" shapeId="0" xr:uid="{00000000-0006-0000-0200-0000C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04" authorId="0" shapeId="0" xr:uid="{00000000-0006-0000-0200-0000C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05" authorId="0" shapeId="0" xr:uid="{00000000-0006-0000-0200-0000C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05" authorId="0" shapeId="0" xr:uid="{00000000-0006-0000-0200-0000C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06" authorId="0" shapeId="0" xr:uid="{00000000-0006-0000-0200-0000C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06" authorId="0" shapeId="0" xr:uid="{00000000-0006-0000-0200-0000C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liam p</author>
  </authors>
  <commentList>
    <comment ref="E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0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0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1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1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2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2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3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3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4" authorId="0" shapeId="0" xr:uid="{00000000-0006-0000-0300-00000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4" authorId="0" shapeId="0" xr:uid="{00000000-0006-0000-0300-00001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5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5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6" authorId="0" shapeId="0" xr:uid="{00000000-0006-0000-0300-00001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6" authorId="0" shapeId="0" xr:uid="{00000000-0006-0000-0300-00001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7" authorId="0" shapeId="0" xr:uid="{00000000-0006-0000-0300-00001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7" authorId="0" shapeId="0" xr:uid="{00000000-0006-0000-0300-00001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8" authorId="0" shapeId="0" xr:uid="{00000000-0006-0000-0300-00001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8" authorId="0" shapeId="0" xr:uid="{00000000-0006-0000-0300-00001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9" authorId="0" shapeId="0" xr:uid="{00000000-0006-0000-0300-00001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9" authorId="0" shapeId="0" xr:uid="{00000000-0006-0000-0300-00001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0" authorId="0" shapeId="0" xr:uid="{00000000-0006-0000-0300-00001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0" authorId="0" shapeId="0" xr:uid="{00000000-0006-0000-0300-00001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1" authorId="0" shapeId="0" xr:uid="{00000000-0006-0000-0300-00001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1" authorId="0" shapeId="0" xr:uid="{00000000-0006-0000-0300-00001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2" authorId="0" shapeId="0" xr:uid="{00000000-0006-0000-0300-00001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2" authorId="0" shapeId="0" xr:uid="{00000000-0006-0000-0300-00002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3" authorId="0" shapeId="0" xr:uid="{00000000-0006-0000-0300-00002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3" authorId="0" shapeId="0" xr:uid="{00000000-0006-0000-0300-00002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4" authorId="0" shapeId="0" xr:uid="{00000000-0006-0000-0300-00002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4" authorId="0" shapeId="0" xr:uid="{00000000-0006-0000-0300-00002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5" authorId="0" shapeId="0" xr:uid="{00000000-0006-0000-0300-00002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5" authorId="0" shapeId="0" xr:uid="{00000000-0006-0000-0300-00002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6" authorId="0" shapeId="0" xr:uid="{00000000-0006-0000-0300-00002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6" authorId="0" shapeId="0" xr:uid="{00000000-0006-0000-0300-00002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7" authorId="0" shapeId="0" xr:uid="{00000000-0006-0000-0300-00002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7" authorId="0" shapeId="0" xr:uid="{00000000-0006-0000-0300-00002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8" authorId="0" shapeId="0" xr:uid="{00000000-0006-0000-0300-00002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8" authorId="0" shapeId="0" xr:uid="{00000000-0006-0000-0300-00002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29" authorId="0" shapeId="0" xr:uid="{00000000-0006-0000-0300-00002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29" authorId="0" shapeId="0" xr:uid="{00000000-0006-0000-0300-00002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0" authorId="0" shapeId="0" xr:uid="{00000000-0006-0000-0300-00002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0" authorId="0" shapeId="0" xr:uid="{00000000-0006-0000-0300-00003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1" authorId="0" shapeId="0" xr:uid="{00000000-0006-0000-0300-00003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1" authorId="0" shapeId="0" xr:uid="{00000000-0006-0000-0300-00003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2" authorId="0" shapeId="0" xr:uid="{00000000-0006-0000-0300-00003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2" authorId="0" shapeId="0" xr:uid="{00000000-0006-0000-0300-00003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3" authorId="0" shapeId="0" xr:uid="{00000000-0006-0000-0300-00003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3" authorId="0" shapeId="0" xr:uid="{00000000-0006-0000-0300-00003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4" authorId="0" shapeId="0" xr:uid="{00000000-0006-0000-0300-00003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4" authorId="0" shapeId="0" xr:uid="{00000000-0006-0000-0300-00003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5" authorId="0" shapeId="0" xr:uid="{00000000-0006-0000-0300-00003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5" authorId="0" shapeId="0" xr:uid="{00000000-0006-0000-0300-00003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6" authorId="0" shapeId="0" xr:uid="{00000000-0006-0000-0300-00003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6" authorId="0" shapeId="0" xr:uid="{00000000-0006-0000-0300-00003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7" authorId="0" shapeId="0" xr:uid="{00000000-0006-0000-0300-00003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7" authorId="0" shapeId="0" xr:uid="{00000000-0006-0000-0300-00003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8" authorId="0" shapeId="0" xr:uid="{00000000-0006-0000-0300-00003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8" authorId="0" shapeId="0" xr:uid="{00000000-0006-0000-0300-00004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39" authorId="0" shapeId="0" xr:uid="{00000000-0006-0000-0300-00004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39" authorId="0" shapeId="0" xr:uid="{00000000-0006-0000-0300-00004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0" authorId="0" shapeId="0" xr:uid="{00000000-0006-0000-0300-00004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0" authorId="0" shapeId="0" xr:uid="{00000000-0006-0000-0300-00004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1" authorId="0" shapeId="0" xr:uid="{00000000-0006-0000-0300-00004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1" authorId="0" shapeId="0" xr:uid="{00000000-0006-0000-0300-00004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2" authorId="0" shapeId="0" xr:uid="{00000000-0006-0000-0300-00004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2" authorId="0" shapeId="0" xr:uid="{00000000-0006-0000-0300-00004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3" authorId="0" shapeId="0" xr:uid="{00000000-0006-0000-0300-00004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3" authorId="0" shapeId="0" xr:uid="{00000000-0006-0000-0300-00004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4" authorId="0" shapeId="0" xr:uid="{00000000-0006-0000-0300-00004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4" authorId="0" shapeId="0" xr:uid="{00000000-0006-0000-0300-00004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5" authorId="0" shapeId="0" xr:uid="{00000000-0006-0000-0300-00004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5" authorId="0" shapeId="0" xr:uid="{00000000-0006-0000-0300-00004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6" authorId="0" shapeId="0" xr:uid="{00000000-0006-0000-0300-00004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6" authorId="0" shapeId="0" xr:uid="{00000000-0006-0000-0300-00005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7" authorId="0" shapeId="0" xr:uid="{00000000-0006-0000-0300-00005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7" authorId="0" shapeId="0" xr:uid="{00000000-0006-0000-0300-00005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8" authorId="0" shapeId="0" xr:uid="{00000000-0006-0000-0300-00005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8" authorId="0" shapeId="0" xr:uid="{00000000-0006-0000-0300-00005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49" authorId="0" shapeId="0" xr:uid="{00000000-0006-0000-0300-00005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49" authorId="0" shapeId="0" xr:uid="{00000000-0006-0000-0300-00005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0" authorId="0" shapeId="0" xr:uid="{00000000-0006-0000-0300-00005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0" authorId="0" shapeId="0" xr:uid="{00000000-0006-0000-0300-00005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1" authorId="0" shapeId="0" xr:uid="{00000000-0006-0000-0300-00005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1" authorId="0" shapeId="0" xr:uid="{00000000-0006-0000-0300-00005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2" authorId="0" shapeId="0" xr:uid="{00000000-0006-0000-0300-00005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2" authorId="0" shapeId="0" xr:uid="{00000000-0006-0000-0300-00005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3" authorId="0" shapeId="0" xr:uid="{00000000-0006-0000-0300-00005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3" authorId="0" shapeId="0" xr:uid="{00000000-0006-0000-0300-00005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4" authorId="0" shapeId="0" xr:uid="{00000000-0006-0000-0300-00005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4" authorId="0" shapeId="0" xr:uid="{00000000-0006-0000-0300-00006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5" authorId="0" shapeId="0" xr:uid="{00000000-0006-0000-0300-00006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5" authorId="0" shapeId="0" xr:uid="{00000000-0006-0000-0300-00006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6" authorId="0" shapeId="0" xr:uid="{00000000-0006-0000-0300-00006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6" authorId="0" shapeId="0" xr:uid="{00000000-0006-0000-0300-00006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7" authorId="0" shapeId="0" xr:uid="{00000000-0006-0000-0300-00006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7" authorId="0" shapeId="0" xr:uid="{00000000-0006-0000-0300-00006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8" authorId="0" shapeId="0" xr:uid="{00000000-0006-0000-0300-00006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8" authorId="0" shapeId="0" xr:uid="{00000000-0006-0000-0300-00006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59" authorId="0" shapeId="0" xr:uid="{00000000-0006-0000-0300-00006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59" authorId="0" shapeId="0" xr:uid="{00000000-0006-0000-0300-00006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0" authorId="0" shapeId="0" xr:uid="{00000000-0006-0000-0300-00006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0" authorId="0" shapeId="0" xr:uid="{00000000-0006-0000-0300-00006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1" authorId="0" shapeId="0" xr:uid="{00000000-0006-0000-0300-00006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1" authorId="0" shapeId="0" xr:uid="{00000000-0006-0000-0300-00006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2" authorId="0" shapeId="0" xr:uid="{00000000-0006-0000-0300-00006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2" authorId="0" shapeId="0" xr:uid="{00000000-0006-0000-0300-00007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3" authorId="0" shapeId="0" xr:uid="{00000000-0006-0000-0300-00007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3" authorId="0" shapeId="0" xr:uid="{00000000-0006-0000-0300-00007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4" authorId="0" shapeId="0" xr:uid="{00000000-0006-0000-0300-00007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4" authorId="0" shapeId="0" xr:uid="{00000000-0006-0000-0300-00007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5" authorId="0" shapeId="0" xr:uid="{00000000-0006-0000-0300-00007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5" authorId="0" shapeId="0" xr:uid="{00000000-0006-0000-0300-00007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6" authorId="0" shapeId="0" xr:uid="{00000000-0006-0000-0300-00007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6" authorId="0" shapeId="0" xr:uid="{00000000-0006-0000-0300-00007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7" authorId="0" shapeId="0" xr:uid="{00000000-0006-0000-0300-00007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7" authorId="0" shapeId="0" xr:uid="{00000000-0006-0000-0300-00007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8" authorId="0" shapeId="0" xr:uid="{00000000-0006-0000-0300-00007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8" authorId="0" shapeId="0" xr:uid="{00000000-0006-0000-0300-00007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69" authorId="0" shapeId="0" xr:uid="{00000000-0006-0000-0300-00007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69" authorId="0" shapeId="0" xr:uid="{00000000-0006-0000-0300-00007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0" authorId="0" shapeId="0" xr:uid="{00000000-0006-0000-0300-00007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0" authorId="0" shapeId="0" xr:uid="{00000000-0006-0000-0300-00008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1" authorId="0" shapeId="0" xr:uid="{00000000-0006-0000-0300-00008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1" authorId="0" shapeId="0" xr:uid="{00000000-0006-0000-0300-00008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2" authorId="0" shapeId="0" xr:uid="{00000000-0006-0000-0300-00008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2" authorId="0" shapeId="0" xr:uid="{00000000-0006-0000-0300-00008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3" authorId="0" shapeId="0" xr:uid="{00000000-0006-0000-0300-00008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3" authorId="0" shapeId="0" xr:uid="{00000000-0006-0000-0300-00008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4" authorId="0" shapeId="0" xr:uid="{00000000-0006-0000-0300-00008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4" authorId="0" shapeId="0" xr:uid="{00000000-0006-0000-0300-00008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5" authorId="0" shapeId="0" xr:uid="{00000000-0006-0000-0300-00008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5" authorId="0" shapeId="0" xr:uid="{00000000-0006-0000-0300-00008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6" authorId="0" shapeId="0" xr:uid="{00000000-0006-0000-0300-00008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6" authorId="0" shapeId="0" xr:uid="{00000000-0006-0000-0300-00008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7" authorId="0" shapeId="0" xr:uid="{00000000-0006-0000-0300-00008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7" authorId="0" shapeId="0" xr:uid="{00000000-0006-0000-0300-00008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8" authorId="0" shapeId="0" xr:uid="{00000000-0006-0000-0300-00008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8" authorId="0" shapeId="0" xr:uid="{00000000-0006-0000-0300-00009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79" authorId="0" shapeId="0" xr:uid="{00000000-0006-0000-0300-00009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79" authorId="0" shapeId="0" xr:uid="{00000000-0006-0000-0300-00009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0" authorId="0" shapeId="0" xr:uid="{00000000-0006-0000-0300-00009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0" authorId="0" shapeId="0" xr:uid="{00000000-0006-0000-0300-00009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1" authorId="0" shapeId="0" xr:uid="{00000000-0006-0000-0300-00009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1" authorId="0" shapeId="0" xr:uid="{00000000-0006-0000-0300-00009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2" authorId="0" shapeId="0" xr:uid="{00000000-0006-0000-0300-00009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2" authorId="0" shapeId="0" xr:uid="{00000000-0006-0000-0300-00009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3" authorId="0" shapeId="0" xr:uid="{00000000-0006-0000-0300-00009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3" authorId="0" shapeId="0" xr:uid="{00000000-0006-0000-0300-00009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4" authorId="0" shapeId="0" xr:uid="{00000000-0006-0000-0300-00009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4" authorId="0" shapeId="0" xr:uid="{00000000-0006-0000-0300-00009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5" authorId="0" shapeId="0" xr:uid="{00000000-0006-0000-0300-00009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5" authorId="0" shapeId="0" xr:uid="{00000000-0006-0000-0300-00009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6" authorId="0" shapeId="0" xr:uid="{00000000-0006-0000-0300-00009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6" authorId="0" shapeId="0" xr:uid="{00000000-0006-0000-0300-0000A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7" authorId="0" shapeId="0" xr:uid="{00000000-0006-0000-0300-0000A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7" authorId="0" shapeId="0" xr:uid="{00000000-0006-0000-0300-0000A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8" authorId="0" shapeId="0" xr:uid="{00000000-0006-0000-0300-0000A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8" authorId="0" shapeId="0" xr:uid="{00000000-0006-0000-0300-0000A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89" authorId="0" shapeId="0" xr:uid="{00000000-0006-0000-0300-0000A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89" authorId="0" shapeId="0" xr:uid="{00000000-0006-0000-0300-0000A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0" authorId="0" shapeId="0" xr:uid="{00000000-0006-0000-0300-0000A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0" authorId="0" shapeId="0" xr:uid="{00000000-0006-0000-0300-0000A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1" authorId="0" shapeId="0" xr:uid="{00000000-0006-0000-0300-0000A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1" authorId="0" shapeId="0" xr:uid="{00000000-0006-0000-0300-0000A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2" authorId="0" shapeId="0" xr:uid="{00000000-0006-0000-0300-0000A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2" authorId="0" shapeId="0" xr:uid="{00000000-0006-0000-0300-0000A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3" authorId="0" shapeId="0" xr:uid="{00000000-0006-0000-0300-0000A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3" authorId="0" shapeId="0" xr:uid="{00000000-0006-0000-0300-0000A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4" authorId="0" shapeId="0" xr:uid="{00000000-0006-0000-0300-0000A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4" authorId="0" shapeId="0" xr:uid="{00000000-0006-0000-0300-0000B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5" authorId="0" shapeId="0" xr:uid="{00000000-0006-0000-0300-0000B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5" authorId="0" shapeId="0" xr:uid="{00000000-0006-0000-0300-0000B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6" authorId="0" shapeId="0" xr:uid="{00000000-0006-0000-0300-0000B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6" authorId="0" shapeId="0" xr:uid="{00000000-0006-0000-0300-0000B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7" authorId="0" shapeId="0" xr:uid="{00000000-0006-0000-0300-0000B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7" authorId="0" shapeId="0" xr:uid="{00000000-0006-0000-0300-0000B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8" authorId="0" shapeId="0" xr:uid="{00000000-0006-0000-0300-0000B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8" authorId="0" shapeId="0" xr:uid="{00000000-0006-0000-0300-0000B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99" authorId="0" shapeId="0" xr:uid="{00000000-0006-0000-0300-0000B9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99" authorId="0" shapeId="0" xr:uid="{00000000-0006-0000-0300-0000BA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00" authorId="0" shapeId="0" xr:uid="{00000000-0006-0000-0300-0000BB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00" authorId="0" shapeId="0" xr:uid="{00000000-0006-0000-0300-0000BC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01" authorId="0" shapeId="0" xr:uid="{00000000-0006-0000-0300-0000BD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01" authorId="0" shapeId="0" xr:uid="{00000000-0006-0000-0300-0000BE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02" authorId="0" shapeId="0" xr:uid="{00000000-0006-0000-0300-0000BF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02" authorId="0" shapeId="0" xr:uid="{00000000-0006-0000-0300-0000C0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03" authorId="0" shapeId="0" xr:uid="{00000000-0006-0000-0300-0000C1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03" authorId="0" shapeId="0" xr:uid="{00000000-0006-0000-0300-0000C2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04" authorId="0" shapeId="0" xr:uid="{00000000-0006-0000-0300-0000C3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04" authorId="0" shapeId="0" xr:uid="{00000000-0006-0000-0300-0000C4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05" authorId="0" shapeId="0" xr:uid="{00000000-0006-0000-0300-0000C5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05" authorId="0" shapeId="0" xr:uid="{00000000-0006-0000-0300-0000C6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E106" authorId="0" shapeId="0" xr:uid="{00000000-0006-0000-0300-0000C7000000}">
      <text>
        <r>
          <rPr>
            <b/>
            <sz val="8"/>
            <color indexed="81"/>
            <rFont val="Tahoma"/>
            <family val="2"/>
          </rPr>
          <t xml:space="preserve">€ Saved = kWh Saved x Fuel Cost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  <comment ref="F106" authorId="0" shapeId="0" xr:uid="{00000000-0006-0000-0300-0000C8000000}">
      <text>
        <r>
          <rPr>
            <b/>
            <sz val="8"/>
            <color indexed="81"/>
            <rFont val="Tahoma"/>
            <family val="2"/>
          </rPr>
          <t xml:space="preserve">kgC02= kWh Saved x CO2 Emission Factor
</t>
        </r>
        <r>
          <rPr>
            <sz val="8"/>
            <color indexed="81"/>
            <rFont val="Tahoma"/>
            <family val="2"/>
          </rPr>
          <t>Use alternative estimate if appropriate</t>
        </r>
      </text>
    </comment>
  </commentList>
</comments>
</file>

<file path=xl/sharedStrings.xml><?xml version="1.0" encoding="utf-8"?>
<sst xmlns="http://schemas.openxmlformats.org/spreadsheetml/2006/main" count="566" uniqueCount="247">
  <si>
    <t>[kWh]</t>
  </si>
  <si>
    <t>[€]</t>
  </si>
  <si>
    <t>Electricity</t>
  </si>
  <si>
    <t>Ref</t>
  </si>
  <si>
    <t>Opportunity</t>
  </si>
  <si>
    <t>Responsible</t>
  </si>
  <si>
    <t>Estimated Annual Savings</t>
  </si>
  <si>
    <t>Cost Range</t>
  </si>
  <si>
    <t>Category</t>
  </si>
  <si>
    <t>Additional Information / Comments</t>
  </si>
  <si>
    <t>Oil</t>
  </si>
  <si>
    <t>Fuel Type</t>
  </si>
  <si>
    <t>Natural Gas</t>
  </si>
  <si>
    <t>LPG</t>
  </si>
  <si>
    <t>€/kWh</t>
  </si>
  <si>
    <t>Other</t>
  </si>
  <si>
    <t>Average Unit Cost</t>
  </si>
  <si>
    <t>Medium</t>
  </si>
  <si>
    <t>High</t>
  </si>
  <si>
    <t>No / Low</t>
  </si>
  <si>
    <t>Organisational</t>
  </si>
  <si>
    <t>Technical</t>
  </si>
  <si>
    <t>People</t>
  </si>
  <si>
    <t>Electrical</t>
  </si>
  <si>
    <t>Thermal</t>
  </si>
  <si>
    <t>Input Data on Energy (Fuel) Types</t>
  </si>
  <si>
    <t>CO2 Emission Factor</t>
  </si>
  <si>
    <t>Status</t>
  </si>
  <si>
    <t>Complete</t>
  </si>
  <si>
    <t>Abandoned</t>
  </si>
  <si>
    <t>Date Entered</t>
  </si>
  <si>
    <t>Under Consideration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</si>
  <si>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</si>
  <si>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</si>
  <si>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</si>
  <si>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</si>
  <si>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</si>
  <si>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</si>
  <si>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</si>
  <si>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</si>
  <si>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</si>
  <si>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</si>
  <si>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</si>
  <si>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</si>
  <si>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</si>
  <si>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</si>
  <si>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</si>
  <si>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</si>
  <si>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</si>
  <si>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</si>
  <si>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</si>
  <si>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</si>
  <si>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</si>
  <si>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</si>
  <si>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</si>
  <si>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</si>
  <si>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</si>
  <si>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</si>
  <si>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</si>
  <si>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</si>
  <si>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</si>
  <si>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</si>
  <si>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</si>
  <si>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</si>
  <si>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</si>
  <si>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</si>
  <si>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</si>
  <si>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</si>
  <si>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</si>
  <si>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</si>
  <si>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</si>
  <si>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</si>
  <si>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</si>
  <si>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</si>
  <si>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</si>
  <si>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</si>
  <si>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</si>
  <si>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</si>
  <si>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</si>
  <si>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</si>
  <si>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</si>
  <si>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</si>
  <si>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</si>
  <si>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</si>
  <si>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</si>
  <si>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</si>
  <si>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</si>
  <si>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</si>
  <si>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</si>
  <si>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</si>
  <si>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</si>
  <si>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</si>
  <si>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</si>
  <si>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</si>
  <si>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</si>
  <si>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</si>
  <si>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</si>
  <si>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</si>
  <si>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</si>
  <si>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</si>
  <si>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</si>
  <si>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</si>
  <si>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</si>
  <si>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</si>
  <si>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</si>
  <si>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</si>
  <si>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</si>
  <si>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</si>
  <si>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</si>
  <si>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</si>
  <si>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</si>
  <si>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</si>
  <si>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</si>
  <si>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</si>
  <si>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</si>
  <si>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</si>
  <si>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</si>
  <si>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</si>
  <si>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</si>
  <si>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</si>
  <si>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</si>
  <si>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</si>
  <si>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</si>
  <si>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</si>
  <si>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</si>
  <si>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</si>
  <si>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</si>
  <si>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</si>
  <si>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</si>
  <si>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</si>
  <si>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</si>
  <si>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</si>
  <si>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In Progress</t>
  </si>
  <si>
    <t>Planned but not Started</t>
  </si>
  <si>
    <t>Switch off fan in Clean Room 1 when Room not in use</t>
  </si>
  <si>
    <t>Install Power Factor correction unit</t>
  </si>
  <si>
    <t>Jim B</t>
  </si>
  <si>
    <t>Liam T / Pat D</t>
  </si>
  <si>
    <t>Replace VSD on Condensor Tower No.1 Motor</t>
  </si>
  <si>
    <t>Procure &amp; install replacement York Chiller</t>
  </si>
  <si>
    <t>Tony C</t>
  </si>
  <si>
    <t>Turn off AHU 1 at weekends (6pm Fri - 6am Mon)</t>
  </si>
  <si>
    <t>Liam T</t>
  </si>
  <si>
    <t>Investigate options to replace Mould Machine No. 2 with electric machine</t>
  </si>
  <si>
    <t>Pat D</t>
  </si>
  <si>
    <t>Include energy as a topic in  staff briefings</t>
  </si>
  <si>
    <t>Tom O'D</t>
  </si>
  <si>
    <t>Set up a simple energy reporting system</t>
  </si>
  <si>
    <t>Set up simple system to monitor and control 3 air con cassette units</t>
  </si>
  <si>
    <t>Insulate the valves (with removeable cladding for maintenance) on the LPHW lines in the boiler house</t>
  </si>
  <si>
    <t>Mick C</t>
  </si>
  <si>
    <t xml:space="preserve">                               Register of Opportunities</t>
  </si>
  <si>
    <t>Energy MAP Tool Version History</t>
  </si>
  <si>
    <t>Version</t>
  </si>
  <si>
    <t>Description of Modification(s)</t>
  </si>
  <si>
    <t>By</t>
  </si>
  <si>
    <t>Date</t>
  </si>
  <si>
    <t>Additional Comments</t>
  </si>
  <si>
    <t>MC</t>
  </si>
  <si>
    <t>Change Logos from SEI to SEAI</t>
  </si>
  <si>
    <t>Energy MAP</t>
  </si>
  <si>
    <t>Layout of this Tool</t>
  </si>
  <si>
    <t xml:space="preserve">  -  Green worksheets:  this is where you enter data</t>
  </si>
  <si>
    <t xml:space="preserve">  -  Red worksheets: For SEAI use only</t>
  </si>
  <si>
    <t>Using this Tool</t>
  </si>
  <si>
    <t xml:space="preserve">  -  Enter data in the green cells only</t>
  </si>
  <si>
    <t>Additional Information &amp; Support</t>
  </si>
  <si>
    <t xml:space="preserve"> - There is extensive guidance on all twenty Energy MAP steps at www.seai.ie/energymap (click here)</t>
  </si>
  <si>
    <t xml:space="preserve"> - Click here to see SEAI's suite of supports to help public bodies reach their 33% energy-efficiency targets by 2020</t>
  </si>
  <si>
    <t xml:space="preserve"> - Click here to see SEAI's supports for SMEs and Large Industry</t>
  </si>
  <si>
    <t>Register of Opportunities</t>
  </si>
  <si>
    <t>Transport Fuels</t>
  </si>
  <si>
    <t>kgCO2/kWh</t>
  </si>
  <si>
    <t>Incorporation of Prioritisation Tool
Addition of Intro Sheet
Additional examples</t>
  </si>
  <si>
    <t>BÓC</t>
  </si>
  <si>
    <t>Simple Prioritisation Tool</t>
  </si>
  <si>
    <t>Score</t>
  </si>
  <si>
    <t>Simple Payback</t>
  </si>
  <si>
    <t>Project Cost</t>
  </si>
  <si>
    <t>Other Benefits</t>
  </si>
  <si>
    <t>&lt;</t>
  </si>
  <si>
    <t>year(s)</t>
  </si>
  <si>
    <t>Low (no downtime)</t>
  </si>
  <si>
    <t>Many</t>
  </si>
  <si>
    <t>years</t>
  </si>
  <si>
    <t>Medium (some downtime)</t>
  </si>
  <si>
    <t>Some</t>
  </si>
  <si>
    <t>&gt;</t>
  </si>
  <si>
    <t>High (allot of downtime)</t>
  </si>
  <si>
    <t>Few</t>
  </si>
  <si>
    <t>Weight:</t>
  </si>
  <si>
    <t>Enter data in the green cells to define the prioritisation criteria most appropriate to your organisation</t>
  </si>
  <si>
    <t>Inconvenience</t>
  </si>
  <si>
    <t>[kgCO2]</t>
  </si>
  <si>
    <t>Simple</t>
  </si>
  <si>
    <t>Capital Cost</t>
  </si>
  <si>
    <t>Overall Priority Ranking (out of 100)</t>
  </si>
  <si>
    <t>&lt;=</t>
  </si>
  <si>
    <t>Prioritisation Scores (all out of 100)</t>
  </si>
  <si>
    <t>Overall Weighted Priority Ranking (out of 100)</t>
  </si>
  <si>
    <t>Do Not Edit / Delete         Do Not Edit / Delete        Do Not Edit / Delete         Do Not Edit / Delete        Do Not Edit / Delete</t>
  </si>
  <si>
    <t/>
  </si>
  <si>
    <t>N/a</t>
  </si>
  <si>
    <t>[]</t>
  </si>
  <si>
    <t>Optional Opportunity Prioritisation</t>
  </si>
  <si>
    <t>Tender electricity supply</t>
  </si>
  <si>
    <t>Install heat recovery on Compressor No. 1</t>
  </si>
  <si>
    <t>EXAMPLE</t>
  </si>
  <si>
    <t xml:space="preserve">  -  Blue worksheets:  summary or example data</t>
  </si>
  <si>
    <t>Insulate all hot water pipe work, valves and flanges in boiler room and laundry area</t>
  </si>
  <si>
    <t>Set extraction fan in kitchen to minimum setting</t>
  </si>
  <si>
    <t>Lowest is adequate for normal cooking activity - include as part of awareness campaign</t>
  </si>
  <si>
    <t>Install timer on hot water boiler</t>
  </si>
  <si>
    <t>Electrical / Thermal / Fleet]</t>
  </si>
  <si>
    <t>Electrical / Thermal / Fleet</t>
  </si>
  <si>
    <t>Fleet</t>
  </si>
  <si>
    <t>Combination</t>
  </si>
  <si>
    <t>Maintain correct tyre pressures (weekly check)</t>
  </si>
  <si>
    <t>Probably 3% savings across all vehicles</t>
  </si>
  <si>
    <t>Adjust aerodynamic aids to reduce parasitic drag</t>
  </si>
  <si>
    <t>At 100 km/h, air resistance accounts for 60-70% of fuel usage.  &gt;= 10% savings for HGVs at cruising speeds</t>
  </si>
  <si>
    <t>Slow down (adhere to speed limits) and use cruise control where appropriate</t>
  </si>
  <si>
    <t>Liam S</t>
  </si>
  <si>
    <t>Dermot R</t>
  </si>
  <si>
    <t>Sean W</t>
  </si>
  <si>
    <t>Replace dichrolic spots with 4 watt LED spot lamps in Rooms XYZ</t>
  </si>
  <si>
    <t>Building ABC:  Change T8 fluorescent light fittings to T5s, install presence detectors in enclosed spaces and include daylight detectors where natural light is available</t>
  </si>
  <si>
    <t>2012 Review of Energy MAP 'Family'
Issued for internal review</t>
  </si>
  <si>
    <r>
      <rPr>
        <b/>
        <u/>
        <sz val="9"/>
        <color indexed="9"/>
        <rFont val="Calibri"/>
        <family val="2"/>
        <scheme val="minor"/>
      </rPr>
      <t>OPTIONAL</t>
    </r>
    <r>
      <rPr>
        <b/>
        <sz val="9"/>
        <color indexed="9"/>
        <rFont val="Calibri"/>
        <family val="2"/>
        <scheme val="minor"/>
      </rPr>
      <t xml:space="preserve"> Comprehensive Prioritisation Tool</t>
    </r>
  </si>
  <si>
    <t>Define these Cost Classifications (or ranges) in the context of your own organisation</t>
  </si>
  <si>
    <t>Heating Oils</t>
  </si>
  <si>
    <t>Energy Type</t>
  </si>
  <si>
    <r>
      <rPr>
        <b/>
        <u/>
        <sz val="9"/>
        <color indexed="9"/>
        <rFont val="Calibri"/>
        <family val="2"/>
        <scheme val="minor"/>
      </rPr>
      <t>Optional</t>
    </r>
    <r>
      <rPr>
        <b/>
        <sz val="9"/>
        <color indexed="9"/>
        <rFont val="Calibri"/>
        <family val="2"/>
        <scheme val="minor"/>
      </rPr>
      <t xml:space="preserve"> Opportunity Prioritisation</t>
    </r>
  </si>
  <si>
    <t>Register of Opportunities
 - Data Inputs</t>
  </si>
  <si>
    <t>Your organisation should continuously identify opportunities for energy savings and record them in this register .  The register should be a ‘live’ document with new opportunities being added all of the time.  It should include as much detail as possible and should contain a wide variety of opportunities:</t>
  </si>
  <si>
    <t>-</t>
  </si>
  <si>
    <r>
      <t xml:space="preserve">There should be a clear link between the opportunities and the </t>
    </r>
    <r>
      <rPr>
        <u/>
        <sz val="11"/>
        <color theme="0"/>
        <rFont val="Calibri"/>
        <family val="2"/>
      </rPr>
      <t>Significant Energy Users.</t>
    </r>
  </si>
  <si>
    <r>
      <t xml:space="preserve">This </t>
    </r>
    <r>
      <rPr>
        <u/>
        <sz val="11"/>
        <color theme="0"/>
        <rFont val="Calibri"/>
        <family val="2"/>
      </rPr>
      <t>Register of Opportunities</t>
    </r>
    <r>
      <rPr>
        <sz val="11"/>
        <color theme="0"/>
        <rFont val="Calibri"/>
        <family val="2"/>
      </rPr>
      <t xml:space="preserve"> is for recording </t>
    </r>
    <r>
      <rPr>
        <b/>
        <sz val="11"/>
        <color theme="0"/>
        <rFont val="Calibri"/>
        <family val="2"/>
      </rPr>
      <t>all</t>
    </r>
    <r>
      <rPr>
        <sz val="11"/>
        <color theme="0"/>
        <rFont val="Calibri"/>
        <family val="2"/>
      </rPr>
      <t xml:space="preserve"> opportunities for energy savings at your facilities.</t>
    </r>
  </si>
  <si>
    <t>Short term and long term</t>
  </si>
  <si>
    <t>Low effort and high effort</t>
  </si>
  <si>
    <t>Low/no cost and higher cost</t>
  </si>
  <si>
    <t>Opportunities relating to organisational changes and people (e.g. employee behaviour) as well as technical measures</t>
  </si>
  <si>
    <r>
      <t xml:space="preserve">Use the filters to prioritise the opportunities, e.g. cols D, E, M, N. Use the </t>
    </r>
    <r>
      <rPr>
        <b/>
        <i/>
        <u/>
        <sz val="9"/>
        <color theme="3"/>
        <rFont val="Calibri"/>
        <family val="2"/>
        <scheme val="minor"/>
      </rPr>
      <t>Optional</t>
    </r>
    <r>
      <rPr>
        <i/>
        <sz val="9"/>
        <color theme="3"/>
        <rFont val="Calibri"/>
        <family val="2"/>
        <scheme val="minor"/>
      </rPr>
      <t xml:space="preserve"> Opportunity Prioritisation tool in cols N-V for more detailed opportunity prioritisation</t>
    </r>
  </si>
  <si>
    <r>
      <t xml:space="preserve">
</t>
    </r>
    <r>
      <rPr>
        <i/>
        <sz val="9"/>
        <color theme="3"/>
        <rFont val="Calibri"/>
        <family val="2"/>
        <scheme val="minor"/>
      </rPr>
      <t xml:space="preserve">
</t>
    </r>
  </si>
  <si>
    <t>Issued for publication on SEAI website</t>
  </si>
  <si>
    <t>Correction to auto-calculation of estimated savings</t>
  </si>
  <si>
    <t>Several minor refinements, including to prioritisation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</si>
</sst>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&quot;€&quot;#,##0"/>
    <numFmt numFmtId="165" formatCode="[$-409]d\-mmm\-yy;@"/>
    <numFmt numFmtId="166" formatCode="&quot;€&quot;#,##0.0000"/>
    <numFmt numFmtId="167" formatCode="#,##0.000"/>
    <numFmt numFmtId="168" formatCode="0.0"/>
    <numFmt numFmtId="169" formatCode="[$-409]dd\-mmm\-yy;@"/>
    <numFmt numFmtId="170" formatCode="#,##0.0"/>
  </numFmts>
  <fonts count="35" x14ac:knownFonts="1">
    <font>
      <sz val="10"/>
      <name val="Arial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u/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name val="Times New Roman"/>
      <family val="1"/>
    </font>
    <font>
      <sz val="9"/>
      <color theme="3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indexed="21"/>
      <name val="Calibri"/>
      <family val="2"/>
      <scheme val="minor"/>
    </font>
    <font>
      <b/>
      <u/>
      <sz val="9"/>
      <color indexed="21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20"/>
      <color indexed="10"/>
      <name val="Calibri"/>
      <family val="2"/>
      <scheme val="minor"/>
    </font>
    <font>
      <sz val="20"/>
      <name val="Calibri"/>
      <family val="2"/>
      <scheme val="minor"/>
    </font>
    <font>
      <b/>
      <u/>
      <sz val="9"/>
      <color indexed="9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0"/>
      <name val="Calibri"/>
      <family val="2"/>
    </font>
    <font>
      <i/>
      <sz val="9"/>
      <color theme="3"/>
      <name val="Calibri"/>
      <family val="2"/>
      <scheme val="minor"/>
    </font>
    <font>
      <b/>
      <i/>
      <u/>
      <sz val="9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6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/>
      <diagonal/>
    </border>
    <border>
      <left/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thin">
        <color indexed="55"/>
      </right>
      <top style="medium">
        <color theme="3"/>
      </top>
      <bottom/>
      <diagonal/>
    </border>
    <border>
      <left/>
      <right style="thin">
        <color indexed="55"/>
      </right>
      <top style="medium">
        <color theme="3"/>
      </top>
      <bottom/>
      <diagonal/>
    </border>
    <border>
      <left style="thin">
        <color indexed="55"/>
      </left>
      <right style="thin">
        <color indexed="55"/>
      </right>
      <top style="medium">
        <color theme="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theme="3"/>
      </top>
      <bottom/>
      <diagonal/>
    </border>
    <border>
      <left style="medium">
        <color theme="3"/>
      </left>
      <right style="thin">
        <color indexed="55"/>
      </right>
      <top/>
      <bottom/>
      <diagonal/>
    </border>
    <border>
      <left style="medium">
        <color theme="3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theme="3"/>
      </right>
      <top/>
      <bottom style="thin">
        <color indexed="55"/>
      </bottom>
      <diagonal/>
    </border>
    <border>
      <left style="medium">
        <color theme="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theme="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3"/>
      </bottom>
      <diagonal/>
    </border>
    <border>
      <left style="thin">
        <color indexed="55"/>
      </left>
      <right style="medium">
        <color theme="3"/>
      </right>
      <top style="thin">
        <color indexed="55"/>
      </top>
      <bottom style="medium">
        <color theme="3"/>
      </bottom>
      <diagonal/>
    </border>
    <border>
      <left style="thin">
        <color indexed="55"/>
      </left>
      <right style="thin">
        <color indexed="55"/>
      </right>
      <top style="thin">
        <color theme="3"/>
      </top>
      <bottom style="thin">
        <color indexed="55"/>
      </bottom>
      <diagonal/>
    </border>
    <border>
      <left/>
      <right style="thin">
        <color theme="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 style="thin">
        <color indexed="55"/>
      </top>
      <bottom style="thin">
        <color indexed="55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 style="thin">
        <color indexed="55"/>
      </right>
      <top style="medium">
        <color theme="3"/>
      </top>
      <bottom style="thin">
        <color indexed="55"/>
      </bottom>
      <diagonal/>
    </border>
    <border>
      <left/>
      <right style="medium">
        <color theme="3"/>
      </right>
      <top style="medium">
        <color theme="3"/>
      </top>
      <bottom style="thin">
        <color indexed="55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theme="3"/>
      </right>
      <top style="thin">
        <color theme="3"/>
      </top>
      <bottom style="thin">
        <color indexed="55"/>
      </bottom>
      <diagonal/>
    </border>
    <border>
      <left style="thin">
        <color indexed="55"/>
      </left>
      <right style="thin">
        <color theme="3"/>
      </right>
      <top style="thin">
        <color indexed="55"/>
      </top>
      <bottom style="thin">
        <color indexed="55"/>
      </bottom>
      <diagonal/>
    </border>
    <border>
      <left style="thin">
        <color theme="3"/>
      </left>
      <right style="thin">
        <color indexed="55"/>
      </right>
      <top style="thin">
        <color theme="3"/>
      </top>
      <bottom style="thin">
        <color indexed="55"/>
      </bottom>
      <diagonal/>
    </border>
    <border>
      <left style="thin">
        <color theme="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3"/>
      </left>
      <right/>
      <top style="thin">
        <color theme="3"/>
      </top>
      <bottom style="thin">
        <color indexed="55"/>
      </bottom>
      <diagonal/>
    </border>
    <border>
      <left/>
      <right style="thin">
        <color theme="3"/>
      </right>
      <top style="thin">
        <color theme="3"/>
      </top>
      <bottom style="thin">
        <color indexed="55"/>
      </bottom>
      <diagonal/>
    </border>
    <border>
      <left style="thin">
        <color theme="3"/>
      </left>
      <right/>
      <top style="thin">
        <color indexed="55"/>
      </top>
      <bottom style="thin">
        <color indexed="55"/>
      </bottom>
      <diagonal/>
    </border>
    <border>
      <left style="thin">
        <color theme="3"/>
      </left>
      <right style="thin">
        <color indexed="55"/>
      </right>
      <top style="thin">
        <color indexed="55"/>
      </top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indexed="55"/>
      </left>
      <right style="thin">
        <color theme="3"/>
      </right>
      <top style="thin">
        <color indexed="55"/>
      </top>
      <bottom style="medium">
        <color theme="3"/>
      </bottom>
      <diagonal/>
    </border>
    <border>
      <left style="thin">
        <color indexed="55"/>
      </left>
      <right/>
      <top style="medium">
        <color theme="3"/>
      </top>
      <bottom/>
      <diagonal/>
    </border>
    <border>
      <left style="thin">
        <color indexed="55"/>
      </left>
      <right style="medium">
        <color theme="3"/>
      </right>
      <top style="thin">
        <color indexed="55"/>
      </top>
      <bottom/>
      <diagonal/>
    </border>
    <border>
      <left style="medium">
        <color theme="3"/>
      </left>
      <right style="thin">
        <color indexed="55"/>
      </right>
      <top style="thin">
        <color indexed="55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theme="3"/>
      </left>
      <right style="thin">
        <color indexed="55"/>
      </right>
      <top style="medium">
        <color theme="3"/>
      </top>
      <bottom/>
      <diagonal/>
    </border>
    <border>
      <left style="thin">
        <color indexed="55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thin">
        <color indexed="55"/>
      </top>
      <bottom/>
      <diagonal/>
    </border>
    <border>
      <left style="medium">
        <color theme="3"/>
      </left>
      <right/>
      <top style="thin">
        <color indexed="55"/>
      </top>
      <bottom/>
      <diagonal/>
    </border>
    <border>
      <left style="medium">
        <color theme="3"/>
      </left>
      <right style="thin">
        <color indexed="55"/>
      </right>
      <top style="thin">
        <color indexed="55"/>
      </top>
      <bottom style="medium">
        <color theme="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3" fillId="0" borderId="0"/>
    <xf numFmtId="49" fontId="14" fillId="0" borderId="15" applyNumberFormat="0" applyFont="0" applyFill="0" applyBorder="0" applyProtection="0">
      <alignment horizontal="left" vertical="center" indent="2"/>
    </xf>
  </cellStyleXfs>
  <cellXfs count="211">
    <xf numFmtId="0" fontId="0" fillId="0" borderId="0" xfId="0"/>
    <xf numFmtId="0" fontId="3" fillId="0" borderId="0" xfId="3"/>
    <xf numFmtId="0" fontId="3" fillId="0" borderId="7" xfId="3" applyBorder="1"/>
    <xf numFmtId="0" fontId="3" fillId="0" borderId="8" xfId="3" applyBorder="1"/>
    <xf numFmtId="0" fontId="3" fillId="0" borderId="9" xfId="3" applyBorder="1"/>
    <xf numFmtId="0" fontId="3" fillId="0" borderId="10" xfId="3" applyBorder="1"/>
    <xf numFmtId="0" fontId="3" fillId="0" borderId="0" xfId="3" applyBorder="1"/>
    <xf numFmtId="0" fontId="3" fillId="0" borderId="11" xfId="3" applyBorder="1"/>
    <xf numFmtId="0" fontId="3" fillId="0" borderId="10" xfId="3" applyBorder="1" applyAlignment="1">
      <alignment vertical="center"/>
    </xf>
    <xf numFmtId="0" fontId="3" fillId="0" borderId="11" xfId="3" applyBorder="1" applyAlignment="1">
      <alignment vertical="center"/>
    </xf>
    <xf numFmtId="0" fontId="3" fillId="0" borderId="0" xfId="3" applyAlignment="1">
      <alignment vertical="center"/>
    </xf>
    <xf numFmtId="0" fontId="10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vertical="center"/>
    </xf>
    <xf numFmtId="0" fontId="3" fillId="0" borderId="12" xfId="3" applyBorder="1"/>
    <xf numFmtId="0" fontId="12" fillId="0" borderId="13" xfId="3" applyFont="1" applyBorder="1"/>
    <xf numFmtId="0" fontId="3" fillId="0" borderId="13" xfId="3" applyBorder="1"/>
    <xf numFmtId="0" fontId="3" fillId="0" borderId="14" xfId="3" applyBorder="1"/>
    <xf numFmtId="0" fontId="13" fillId="0" borderId="0" xfId="3" applyFont="1"/>
    <xf numFmtId="0" fontId="15" fillId="0" borderId="6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Continuous" vertical="center"/>
    </xf>
    <xf numFmtId="0" fontId="17" fillId="0" borderId="0" xfId="0" applyFont="1" applyAlignment="1">
      <alignment vertical="top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69" fontId="17" fillId="0" borderId="0" xfId="0" applyNumberFormat="1" applyFont="1" applyAlignment="1">
      <alignment horizontal="center"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/>
    </xf>
    <xf numFmtId="168" fontId="15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14" fontId="15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16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1" fillId="0" borderId="0" xfId="1" applyFont="1" applyFill="1" applyAlignment="1" applyProtection="1">
      <alignment horizontal="left" vertical="center"/>
      <protection locked="0"/>
    </xf>
    <xf numFmtId="0" fontId="21" fillId="0" borderId="0" xfId="1" applyFont="1" applyFill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6" fillId="2" borderId="18" xfId="0" applyFont="1" applyFill="1" applyBorder="1" applyAlignment="1" applyProtection="1">
      <alignment horizontal="centerContinuous" vertical="center" wrapText="1"/>
      <protection locked="0"/>
    </xf>
    <xf numFmtId="0" fontId="22" fillId="0" borderId="0" xfId="0" applyFont="1" applyFill="1" applyAlignment="1" applyProtection="1">
      <alignment vertical="center"/>
      <protection locked="0"/>
    </xf>
    <xf numFmtId="1" fontId="23" fillId="4" borderId="23" xfId="0" quotePrefix="1" applyNumberFormat="1" applyFont="1" applyFill="1" applyBorder="1" applyAlignment="1" applyProtection="1">
      <alignment horizontal="center" vertical="center" wrapText="1"/>
      <protection locked="0"/>
    </xf>
    <xf numFmtId="0" fontId="23" fillId="4" borderId="1" xfId="0" applyNumberFormat="1" applyFont="1" applyFill="1" applyBorder="1" applyAlignment="1" applyProtection="1">
      <alignment horizontal="left" vertical="center" wrapText="1"/>
      <protection locked="0"/>
    </xf>
    <xf numFmtId="3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23" fillId="4" borderId="1" xfId="0" applyNumberFormat="1" applyFont="1" applyFill="1" applyBorder="1" applyAlignment="1" applyProtection="1">
      <alignment vertical="center" wrapText="1"/>
      <protection locked="0"/>
    </xf>
    <xf numFmtId="164" fontId="23" fillId="0" borderId="1" xfId="0" applyNumberFormat="1" applyFont="1" applyFill="1" applyBorder="1" applyAlignment="1" applyProtection="1">
      <alignment vertical="center" wrapText="1"/>
      <protection locked="0"/>
    </xf>
    <xf numFmtId="170" fontId="23" fillId="0" borderId="1" xfId="0" applyNumberFormat="1" applyFont="1" applyFill="1" applyBorder="1" applyAlignment="1" applyProtection="1">
      <alignment vertical="center" wrapText="1"/>
      <protection locked="0"/>
    </xf>
    <xf numFmtId="3" fontId="23" fillId="4" borderId="1" xfId="0" applyNumberFormat="1" applyFont="1" applyFill="1" applyBorder="1" applyAlignment="1" applyProtection="1">
      <alignment horizontal="left" vertical="center" wrapText="1"/>
      <protection locked="0"/>
    </xf>
    <xf numFmtId="165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4" borderId="1" xfId="0" applyNumberFormat="1" applyFont="1" applyFill="1" applyBorder="1" applyAlignment="1" applyProtection="1">
      <alignment vertical="center" wrapText="1"/>
      <protection locked="0"/>
    </xf>
    <xf numFmtId="2" fontId="23" fillId="0" borderId="1" xfId="0" applyNumberFormat="1" applyFont="1" applyFill="1" applyBorder="1" applyAlignment="1" applyProtection="1">
      <alignment vertical="center" wrapText="1"/>
      <protection locked="0"/>
    </xf>
    <xf numFmtId="168" fontId="23" fillId="0" borderId="1" xfId="0" applyNumberFormat="1" applyFont="1" applyFill="1" applyBorder="1" applyAlignment="1" applyProtection="1">
      <alignment vertical="center" wrapText="1"/>
      <protection locked="0"/>
    </xf>
    <xf numFmtId="170" fontId="23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horizontal="right" vertical="center"/>
      <protection locked="0"/>
    </xf>
    <xf numFmtId="1" fontId="17" fillId="4" borderId="23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NumberFormat="1" applyFont="1" applyFill="1" applyBorder="1" applyAlignment="1" applyProtection="1">
      <alignment horizontal="left" vertical="center" wrapText="1"/>
      <protection locked="0"/>
    </xf>
    <xf numFmtId="3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4" borderId="1" xfId="0" applyNumberFormat="1" applyFont="1" applyFill="1" applyBorder="1" applyAlignment="1" applyProtection="1">
      <alignment vertical="center" wrapText="1"/>
      <protection locked="0"/>
    </xf>
    <xf numFmtId="170" fontId="17" fillId="0" borderId="1" xfId="0" applyNumberFormat="1" applyFont="1" applyFill="1" applyBorder="1" applyAlignment="1" applyProtection="1">
      <alignment vertical="center" wrapText="1"/>
      <protection locked="0"/>
    </xf>
    <xf numFmtId="3" fontId="17" fillId="4" borderId="1" xfId="0" applyNumberFormat="1" applyFont="1" applyFill="1" applyBorder="1" applyAlignment="1" applyProtection="1">
      <alignment horizontal="left" vertical="center" wrapText="1"/>
      <protection locked="0"/>
    </xf>
    <xf numFmtId="165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4" borderId="1" xfId="0" applyNumberFormat="1" applyFont="1" applyFill="1" applyBorder="1" applyAlignment="1" applyProtection="1">
      <alignment vertical="center" wrapText="1"/>
      <protection locked="0"/>
    </xf>
    <xf numFmtId="2" fontId="17" fillId="0" borderId="1" xfId="0" applyNumberFormat="1" applyFont="1" applyFill="1" applyBorder="1" applyAlignment="1" applyProtection="1">
      <alignment vertical="center" wrapText="1"/>
      <protection locked="0"/>
    </xf>
    <xf numFmtId="168" fontId="17" fillId="0" borderId="1" xfId="0" applyNumberFormat="1" applyFont="1" applyFill="1" applyBorder="1" applyAlignment="1" applyProtection="1">
      <alignment vertical="center" wrapText="1"/>
      <protection locked="0"/>
    </xf>
    <xf numFmtId="170" fontId="17" fillId="0" borderId="24" xfId="0" applyNumberFormat="1" applyFont="1" applyFill="1" applyBorder="1" applyAlignment="1" applyProtection="1">
      <alignment horizontal="right" vertical="center" wrapText="1"/>
      <protection locked="0"/>
    </xf>
    <xf numFmtId="1" fontId="17" fillId="4" borderId="54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4" borderId="29" xfId="0" applyNumberFormat="1" applyFont="1" applyFill="1" applyBorder="1" applyAlignment="1" applyProtection="1">
      <alignment horizontal="left" vertical="center" wrapText="1"/>
      <protection locked="0"/>
    </xf>
    <xf numFmtId="3" fontId="17" fillId="4" borderId="29" xfId="0" applyNumberFormat="1" applyFont="1" applyFill="1" applyBorder="1" applyAlignment="1" applyProtection="1">
      <alignment horizontal="center" vertical="center" wrapText="1"/>
      <protection locked="0"/>
    </xf>
    <xf numFmtId="3" fontId="17" fillId="4" borderId="29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70" fontId="17" fillId="0" borderId="29" xfId="0" applyNumberFormat="1" applyFont="1" applyFill="1" applyBorder="1" applyAlignment="1" applyProtection="1">
      <alignment vertical="center" wrapText="1"/>
      <protection locked="0"/>
    </xf>
    <xf numFmtId="3" fontId="17" fillId="4" borderId="29" xfId="0" applyNumberFormat="1" applyFont="1" applyFill="1" applyBorder="1" applyAlignment="1" applyProtection="1">
      <alignment horizontal="left" vertical="center" wrapText="1"/>
      <protection locked="0"/>
    </xf>
    <xf numFmtId="165" fontId="17" fillId="4" borderId="29" xfId="0" applyNumberFormat="1" applyFont="1" applyFill="1" applyBorder="1" applyAlignment="1" applyProtection="1">
      <alignment horizontal="center" vertical="center" wrapText="1"/>
      <protection locked="0"/>
    </xf>
    <xf numFmtId="164" fontId="17" fillId="4" borderId="29" xfId="0" applyNumberFormat="1" applyFont="1" applyFill="1" applyBorder="1" applyAlignment="1" applyProtection="1">
      <alignment vertical="center" wrapText="1"/>
      <protection locked="0"/>
    </xf>
    <xf numFmtId="2" fontId="17" fillId="0" borderId="29" xfId="0" applyNumberFormat="1" applyFont="1" applyFill="1" applyBorder="1" applyAlignment="1" applyProtection="1">
      <alignment vertical="center" wrapText="1"/>
      <protection locked="0"/>
    </xf>
    <xf numFmtId="168" fontId="17" fillId="0" borderId="29" xfId="0" applyNumberFormat="1" applyFont="1" applyFill="1" applyBorder="1" applyAlignment="1" applyProtection="1">
      <alignment vertical="center" wrapText="1"/>
      <protection locked="0"/>
    </xf>
    <xf numFmtId="170" fontId="17" fillId="0" borderId="53" xfId="0" applyNumberFormat="1" applyFont="1" applyFill="1" applyBorder="1" applyAlignment="1" applyProtection="1">
      <alignment horizontal="right" vertical="center" wrapText="1"/>
      <protection locked="0"/>
    </xf>
    <xf numFmtId="1" fontId="15" fillId="0" borderId="55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56" xfId="2" applyNumberFormat="1" applyFont="1" applyFill="1" applyBorder="1" applyAlignment="1" applyProtection="1">
      <alignment vertical="center" wrapText="1"/>
      <protection locked="0"/>
    </xf>
    <xf numFmtId="164" fontId="17" fillId="0" borderId="56" xfId="0" applyNumberFormat="1" applyFont="1" applyFill="1" applyBorder="1" applyAlignment="1" applyProtection="1">
      <alignment vertical="center" wrapText="1"/>
      <protection locked="0"/>
    </xf>
    <xf numFmtId="170" fontId="17" fillId="0" borderId="56" xfId="2" applyNumberFormat="1" applyFont="1" applyFill="1" applyBorder="1" applyAlignment="1" applyProtection="1">
      <alignment vertical="center" wrapText="1"/>
      <protection locked="0"/>
    </xf>
    <xf numFmtId="1" fontId="15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167" fontId="17" fillId="4" borderId="1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</xf>
    <xf numFmtId="1" fontId="17" fillId="4" borderId="27" xfId="3" applyNumberFormat="1" applyFont="1" applyFill="1" applyBorder="1" applyAlignment="1" applyProtection="1">
      <alignment horizontal="center" vertical="center" wrapText="1"/>
      <protection locked="0"/>
    </xf>
    <xf numFmtId="164" fontId="17" fillId="4" borderId="41" xfId="3" applyNumberFormat="1" applyFont="1" applyFill="1" applyBorder="1" applyAlignment="1" applyProtection="1">
      <alignment horizontal="center" vertical="center" wrapText="1"/>
      <protection locked="0"/>
    </xf>
    <xf numFmtId="1" fontId="17" fillId="4" borderId="1" xfId="3" applyNumberFormat="1" applyFont="1" applyFill="1" applyBorder="1" applyAlignment="1" applyProtection="1">
      <alignment horizontal="center" vertical="center" wrapText="1"/>
      <protection locked="0"/>
    </xf>
    <xf numFmtId="164" fontId="17" fillId="4" borderId="42" xfId="3" applyNumberFormat="1" applyFont="1" applyFill="1" applyBorder="1" applyAlignment="1" applyProtection="1">
      <alignment horizontal="center" vertical="center" wrapText="1"/>
      <protection locked="0"/>
    </xf>
    <xf numFmtId="9" fontId="17" fillId="4" borderId="25" xfId="3" applyNumberFormat="1" applyFont="1" applyFill="1" applyBorder="1" applyAlignment="1" applyProtection="1">
      <alignment horizontal="right" vertical="center" wrapText="1"/>
      <protection locked="0"/>
    </xf>
    <xf numFmtId="9" fontId="17" fillId="4" borderId="51" xfId="3" applyNumberFormat="1" applyFont="1" applyFill="1" applyBorder="1" applyAlignment="1" applyProtection="1">
      <alignment horizontal="right" vertical="center" wrapText="1"/>
      <protection locked="0"/>
    </xf>
    <xf numFmtId="9" fontId="17" fillId="4" borderId="26" xfId="3" applyNumberFormat="1" applyFont="1" applyFill="1" applyBorder="1" applyAlignment="1" applyProtection="1">
      <alignment horizontal="right" vertical="center" wrapText="1"/>
      <protection locked="0"/>
    </xf>
    <xf numFmtId="0" fontId="30" fillId="5" borderId="0" xfId="0" applyFont="1" applyFill="1" applyAlignment="1" applyProtection="1">
      <alignment vertical="center" wrapText="1"/>
    </xf>
    <xf numFmtId="3" fontId="30" fillId="5" borderId="0" xfId="0" applyNumberFormat="1" applyFont="1" applyFill="1" applyAlignment="1" applyProtection="1">
      <alignment vertical="center" wrapText="1"/>
    </xf>
    <xf numFmtId="0" fontId="31" fillId="5" borderId="0" xfId="0" applyFont="1" applyFill="1" applyAlignment="1" applyProtection="1">
      <alignment horizontal="center" vertical="center"/>
    </xf>
    <xf numFmtId="166" fontId="17" fillId="4" borderId="25" xfId="0" applyNumberFormat="1" applyFont="1" applyFill="1" applyBorder="1" applyAlignment="1" applyProtection="1">
      <alignment vertical="center"/>
      <protection locked="0"/>
    </xf>
    <xf numFmtId="167" fontId="17" fillId="4" borderId="25" xfId="0" applyNumberFormat="1" applyFont="1" applyFill="1" applyBorder="1" applyAlignment="1" applyProtection="1">
      <alignment vertical="center"/>
      <protection locked="0"/>
    </xf>
    <xf numFmtId="0" fontId="16" fillId="6" borderId="29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protection locked="0"/>
    </xf>
    <xf numFmtId="0" fontId="8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33" fillId="0" borderId="0" xfId="3" applyFont="1" applyBorder="1" applyAlignment="1">
      <alignment horizontal="right"/>
    </xf>
    <xf numFmtId="166" fontId="17" fillId="4" borderId="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 wrapText="1"/>
    </xf>
    <xf numFmtId="0" fontId="24" fillId="0" borderId="0" xfId="0" applyFont="1" applyFill="1" applyAlignment="1" applyProtection="1">
      <alignment horizontal="left" vertical="center" wrapText="1"/>
    </xf>
    <xf numFmtId="0" fontId="17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21" fillId="0" borderId="0" xfId="1" applyFont="1" applyFill="1" applyAlignment="1" applyProtection="1">
      <alignment horizontal="left" vertical="center"/>
    </xf>
    <xf numFmtId="0" fontId="21" fillId="0" borderId="0" xfId="1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vertical="center"/>
    </xf>
    <xf numFmtId="0" fontId="16" fillId="2" borderId="16" xfId="0" applyFont="1" applyFill="1" applyBorder="1" applyAlignment="1" applyProtection="1">
      <alignment horizontal="centerContinuous" vertical="center" wrapText="1"/>
    </xf>
    <xf numFmtId="0" fontId="16" fillId="2" borderId="17" xfId="0" applyFont="1" applyFill="1" applyBorder="1" applyAlignment="1" applyProtection="1">
      <alignment horizontal="centerContinuous" vertical="center" wrapText="1"/>
    </xf>
    <xf numFmtId="0" fontId="16" fillId="2" borderId="19" xfId="0" applyFont="1" applyFill="1" applyBorder="1" applyAlignment="1" applyProtection="1">
      <alignment horizontal="centerContinuous" vertical="center" wrapText="1"/>
    </xf>
    <xf numFmtId="0" fontId="16" fillId="2" borderId="52" xfId="0" applyFont="1" applyFill="1" applyBorder="1" applyAlignment="1" applyProtection="1">
      <alignment horizontal="centerContinuous" vertical="center" wrapText="1"/>
    </xf>
    <xf numFmtId="0" fontId="16" fillId="2" borderId="62" xfId="0" applyFont="1" applyFill="1" applyBorder="1" applyAlignment="1" applyProtection="1">
      <alignment horizontal="centerContinuous" vertical="center" wrapText="1"/>
    </xf>
    <xf numFmtId="0" fontId="17" fillId="0" borderId="0" xfId="0" applyFont="1" applyAlignment="1" applyProtection="1">
      <alignment vertical="center" wrapText="1"/>
    </xf>
    <xf numFmtId="170" fontId="17" fillId="0" borderId="23" xfId="3" applyNumberFormat="1" applyFont="1" applyFill="1" applyBorder="1" applyAlignment="1" applyProtection="1">
      <alignment horizontal="left" vertical="center" wrapText="1"/>
    </xf>
    <xf numFmtId="3" fontId="18" fillId="0" borderId="0" xfId="0" applyNumberFormat="1" applyFont="1" applyFill="1" applyBorder="1" applyAlignment="1" applyProtection="1">
      <alignment horizontal="right" vertical="center"/>
    </xf>
    <xf numFmtId="170" fontId="17" fillId="0" borderId="42" xfId="3" applyNumberFormat="1" applyFont="1" applyFill="1" applyBorder="1" applyAlignment="1" applyProtection="1">
      <alignment horizontal="left" vertical="center" wrapText="1"/>
    </xf>
    <xf numFmtId="167" fontId="17" fillId="4" borderId="0" xfId="0" applyNumberFormat="1" applyFont="1" applyFill="1" applyBorder="1" applyAlignment="1" applyProtection="1">
      <alignment vertical="center"/>
    </xf>
    <xf numFmtId="170" fontId="17" fillId="0" borderId="24" xfId="3" applyNumberFormat="1" applyFont="1" applyFill="1" applyBorder="1" applyAlignment="1" applyProtection="1">
      <alignment horizontal="left" vertical="center" wrapText="1"/>
    </xf>
    <xf numFmtId="0" fontId="30" fillId="5" borderId="0" xfId="0" applyFont="1" applyFill="1" applyAlignment="1" applyProtection="1">
      <alignment vertical="center"/>
    </xf>
    <xf numFmtId="170" fontId="17" fillId="0" borderId="67" xfId="3" applyNumberFormat="1" applyFont="1" applyFill="1" applyBorder="1" applyAlignment="1" applyProtection="1">
      <alignment horizontal="left" vertical="center" wrapText="1"/>
    </xf>
    <xf numFmtId="3" fontId="18" fillId="0" borderId="36" xfId="0" applyNumberFormat="1" applyFont="1" applyFill="1" applyBorder="1" applyAlignment="1" applyProtection="1">
      <alignment horizontal="right" vertical="center"/>
    </xf>
    <xf numFmtId="170" fontId="17" fillId="0" borderId="51" xfId="3" applyNumberFormat="1" applyFont="1" applyFill="1" applyBorder="1" applyAlignment="1" applyProtection="1">
      <alignment horizontal="left" vertical="center" wrapText="1"/>
    </xf>
    <xf numFmtId="167" fontId="17" fillId="4" borderId="36" xfId="0" applyNumberFormat="1" applyFont="1" applyFill="1" applyBorder="1" applyAlignment="1" applyProtection="1">
      <alignment vertical="center"/>
    </xf>
    <xf numFmtId="170" fontId="17" fillId="0" borderId="26" xfId="3" applyNumberFormat="1" applyFont="1" applyFill="1" applyBorder="1" applyAlignment="1" applyProtection="1">
      <alignment horizontal="left" vertical="center" wrapText="1"/>
    </xf>
    <xf numFmtId="0" fontId="29" fillId="5" borderId="0" xfId="1" applyFont="1" applyFill="1" applyAlignment="1" applyProtection="1">
      <alignment horizontal="right" vertical="center"/>
    </xf>
    <xf numFmtId="0" fontId="16" fillId="2" borderId="61" xfId="0" applyFont="1" applyFill="1" applyBorder="1" applyAlignment="1" applyProtection="1">
      <alignment horizontal="centerContinuous" vertical="center" wrapText="1"/>
    </xf>
    <xf numFmtId="0" fontId="17" fillId="0" borderId="35" xfId="0" applyFont="1" applyBorder="1" applyAlignment="1" applyProtection="1">
      <alignment vertical="center"/>
    </xf>
    <xf numFmtId="0" fontId="17" fillId="0" borderId="36" xfId="0" applyFont="1" applyBorder="1" applyAlignment="1" applyProtection="1">
      <alignment vertical="center"/>
    </xf>
    <xf numFmtId="0" fontId="17" fillId="0" borderId="39" xfId="0" applyFont="1" applyBorder="1" applyAlignment="1" applyProtection="1">
      <alignment vertical="center"/>
    </xf>
    <xf numFmtId="0" fontId="16" fillId="2" borderId="37" xfId="3" applyFont="1" applyFill="1" applyBorder="1" applyAlignment="1" applyProtection="1">
      <alignment horizontal="center" vertical="center" wrapText="1"/>
    </xf>
    <xf numFmtId="0" fontId="16" fillId="2" borderId="18" xfId="3" applyFont="1" applyFill="1" applyBorder="1" applyAlignment="1" applyProtection="1">
      <alignment horizontal="centerContinuous" vertical="center" wrapText="1"/>
    </xf>
    <xf numFmtId="0" fontId="16" fillId="2" borderId="19" xfId="3" applyFont="1" applyFill="1" applyBorder="1" applyAlignment="1" applyProtection="1">
      <alignment horizontal="centerContinuous" vertical="center" wrapText="1"/>
    </xf>
    <xf numFmtId="0" fontId="16" fillId="2" borderId="17" xfId="3" applyFont="1" applyFill="1" applyBorder="1" applyAlignment="1" applyProtection="1">
      <alignment horizontal="centerContinuous" vertical="center" wrapText="1"/>
    </xf>
    <xf numFmtId="0" fontId="16" fillId="2" borderId="38" xfId="3" applyFont="1" applyFill="1" applyBorder="1" applyAlignment="1" applyProtection="1">
      <alignment horizontal="centerContinuous" vertical="center" wrapText="1"/>
    </xf>
    <xf numFmtId="170" fontId="17" fillId="0" borderId="23" xfId="3" applyNumberFormat="1" applyFont="1" applyFill="1" applyBorder="1" applyAlignment="1" applyProtection="1">
      <alignment horizontal="center" vertical="center" wrapText="1"/>
    </xf>
    <xf numFmtId="3" fontId="17" fillId="3" borderId="40" xfId="3" applyNumberFormat="1" applyFont="1" applyFill="1" applyBorder="1" applyAlignment="1" applyProtection="1">
      <alignment horizontal="right" vertical="center" wrapText="1"/>
    </xf>
    <xf numFmtId="170" fontId="17" fillId="0" borderId="43" xfId="3" applyNumberFormat="1" applyFont="1" applyFill="1" applyBorder="1" applyAlignment="1" applyProtection="1">
      <alignment horizontal="right" vertical="center" wrapText="1"/>
    </xf>
    <xf numFmtId="170" fontId="17" fillId="0" borderId="41" xfId="3" applyNumberFormat="1" applyFont="1" applyFill="1" applyBorder="1" applyAlignment="1" applyProtection="1">
      <alignment horizontal="left" vertical="center" wrapText="1"/>
    </xf>
    <xf numFmtId="170" fontId="17" fillId="0" borderId="44" xfId="3" applyNumberFormat="1" applyFont="1" applyFill="1" applyBorder="1" applyAlignment="1" applyProtection="1">
      <alignment horizontal="right" vertical="center" wrapText="1"/>
    </xf>
    <xf numFmtId="0" fontId="17" fillId="0" borderId="35" xfId="3" applyFont="1" applyBorder="1" applyProtection="1"/>
    <xf numFmtId="0" fontId="17" fillId="0" borderId="36" xfId="3" applyFont="1" applyBorder="1" applyProtection="1"/>
    <xf numFmtId="170" fontId="17" fillId="0" borderId="48" xfId="3" applyNumberFormat="1" applyFont="1" applyFill="1" applyBorder="1" applyAlignment="1" applyProtection="1">
      <alignment horizontal="right" vertical="center" wrapText="1"/>
    </xf>
    <xf numFmtId="0" fontId="22" fillId="0" borderId="49" xfId="3" applyFont="1" applyBorder="1" applyProtection="1"/>
    <xf numFmtId="0" fontId="22" fillId="0" borderId="36" xfId="3" applyFont="1" applyBorder="1" applyProtection="1"/>
    <xf numFmtId="0" fontId="17" fillId="0" borderId="50" xfId="3" applyFont="1" applyBorder="1" applyAlignment="1" applyProtection="1">
      <alignment horizontal="right"/>
    </xf>
    <xf numFmtId="0" fontId="17" fillId="0" borderId="36" xfId="3" applyFont="1" applyBorder="1" applyAlignment="1" applyProtection="1">
      <alignment horizontal="right"/>
    </xf>
    <xf numFmtId="0" fontId="33" fillId="0" borderId="0" xfId="0" applyFont="1" applyFill="1" applyAlignment="1" applyProtection="1">
      <alignment horizontal="left" vertical="center"/>
      <protection locked="0"/>
    </xf>
    <xf numFmtId="0" fontId="6" fillId="2" borderId="0" xfId="1" applyFont="1" applyFill="1" applyBorder="1" applyAlignment="1" applyProtection="1">
      <alignment horizontal="left" vertical="center" wrapText="1"/>
    </xf>
    <xf numFmtId="0" fontId="8" fillId="2" borderId="0" xfId="1" applyFont="1" applyFill="1" applyBorder="1" applyAlignment="1" applyProtection="1">
      <alignment horizontal="left" vertical="center" wrapText="1"/>
    </xf>
    <xf numFmtId="0" fontId="8" fillId="2" borderId="0" xfId="1" applyFont="1" applyFill="1" applyBorder="1" applyAlignment="1" applyProtection="1">
      <alignment horizontal="left" vertical="center"/>
    </xf>
    <xf numFmtId="0" fontId="11" fillId="2" borderId="0" xfId="3" applyFont="1" applyFill="1" applyBorder="1" applyAlignment="1">
      <alignment horizontal="left" vertical="center" wrapText="1"/>
    </xf>
    <xf numFmtId="0" fontId="8" fillId="2" borderId="0" xfId="1" applyFont="1" applyFill="1" applyBorder="1" applyAlignment="1" applyProtection="1">
      <alignment horizontal="left" vertical="top" wrapText="1"/>
    </xf>
    <xf numFmtId="0" fontId="7" fillId="0" borderId="0" xfId="3" applyFont="1" applyBorder="1" applyAlignment="1">
      <alignment horizontal="center"/>
    </xf>
    <xf numFmtId="0" fontId="29" fillId="5" borderId="0" xfId="0" applyFont="1" applyFill="1" applyAlignment="1" applyProtection="1">
      <alignment horizontal="center" vertical="center" wrapText="1"/>
    </xf>
    <xf numFmtId="0" fontId="16" fillId="2" borderId="31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16" fillId="2" borderId="33" xfId="0" applyFont="1" applyFill="1" applyBorder="1" applyAlignment="1" applyProtection="1">
      <alignment horizontal="center" vertical="center" wrapText="1"/>
    </xf>
    <xf numFmtId="0" fontId="33" fillId="0" borderId="35" xfId="0" applyFont="1" applyBorder="1" applyAlignment="1" applyProtection="1">
      <alignment horizontal="left" vertical="center" wrapText="1"/>
    </xf>
    <xf numFmtId="0" fontId="33" fillId="0" borderId="36" xfId="0" applyFont="1" applyBorder="1" applyAlignment="1" applyProtection="1">
      <alignment horizontal="left" vertical="center" wrapText="1"/>
    </xf>
    <xf numFmtId="0" fontId="33" fillId="0" borderId="39" xfId="0" applyFont="1" applyBorder="1" applyAlignment="1" applyProtection="1">
      <alignment horizontal="left" vertical="center" wrapText="1"/>
    </xf>
    <xf numFmtId="1" fontId="17" fillId="4" borderId="40" xfId="3" applyNumberFormat="1" applyFont="1" applyFill="1" applyBorder="1" applyAlignment="1" applyProtection="1">
      <alignment horizontal="left" vertical="center" wrapText="1"/>
      <protection locked="0"/>
    </xf>
    <xf numFmtId="0" fontId="17" fillId="4" borderId="34" xfId="3" applyFont="1" applyFill="1" applyBorder="1" applyAlignment="1" applyProtection="1">
      <alignment horizontal="left" wrapText="1"/>
      <protection locked="0"/>
    </xf>
    <xf numFmtId="1" fontId="17" fillId="4" borderId="45" xfId="3" applyNumberFormat="1" applyFont="1" applyFill="1" applyBorder="1" applyAlignment="1" applyProtection="1">
      <alignment horizontal="left" vertical="center" wrapText="1"/>
      <protection locked="0"/>
    </xf>
    <xf numFmtId="0" fontId="17" fillId="4" borderId="46" xfId="3" applyFont="1" applyFill="1" applyBorder="1" applyAlignment="1" applyProtection="1">
      <alignment horizontal="left" wrapText="1"/>
      <protection locked="0"/>
    </xf>
    <xf numFmtId="1" fontId="17" fillId="4" borderId="47" xfId="3" applyNumberFormat="1" applyFont="1" applyFill="1" applyBorder="1" applyAlignment="1" applyProtection="1">
      <alignment horizontal="left" vertical="center" wrapText="1"/>
      <protection locked="0"/>
    </xf>
    <xf numFmtId="0" fontId="17" fillId="4" borderId="28" xfId="3" applyFont="1" applyFill="1" applyBorder="1" applyAlignment="1" applyProtection="1">
      <alignment horizontal="left" wrapText="1"/>
      <protection locked="0"/>
    </xf>
    <xf numFmtId="0" fontId="24" fillId="0" borderId="0" xfId="0" applyFont="1" applyFill="1" applyAlignment="1" applyProtection="1">
      <alignment horizontal="left" vertical="center" wrapText="1"/>
    </xf>
    <xf numFmtId="0" fontId="33" fillId="0" borderId="63" xfId="0" applyFont="1" applyBorder="1" applyAlignment="1" applyProtection="1">
      <alignment horizontal="left" vertical="center" wrapText="1"/>
    </xf>
    <xf numFmtId="0" fontId="33" fillId="0" borderId="0" xfId="0" applyFont="1" applyBorder="1" applyAlignment="1" applyProtection="1">
      <alignment horizontal="left" vertical="center" wrapText="1"/>
    </xf>
    <xf numFmtId="0" fontId="33" fillId="0" borderId="64" xfId="0" applyFont="1" applyBorder="1" applyAlignment="1" applyProtection="1">
      <alignment horizontal="left" vertical="center" wrapText="1"/>
    </xf>
    <xf numFmtId="0" fontId="17" fillId="4" borderId="4" xfId="0" applyNumberFormat="1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vertical="center"/>
      <protection locked="0"/>
    </xf>
    <xf numFmtId="0" fontId="16" fillId="2" borderId="58" xfId="3" applyFont="1" applyFill="1" applyBorder="1" applyAlignment="1" applyProtection="1">
      <alignment horizontal="center" vertical="center" wrapText="1"/>
    </xf>
    <xf numFmtId="0" fontId="16" fillId="2" borderId="59" xfId="3" applyFont="1" applyFill="1" applyBorder="1" applyAlignment="1" applyProtection="1">
      <alignment horizontal="center" vertical="center" wrapText="1"/>
    </xf>
    <xf numFmtId="0" fontId="31" fillId="2" borderId="58" xfId="1" applyFont="1" applyFill="1" applyBorder="1" applyAlignment="1" applyProtection="1">
      <alignment horizontal="center" vertical="center" wrapText="1"/>
    </xf>
    <xf numFmtId="0" fontId="31" fillId="2" borderId="60" xfId="1" applyFont="1" applyFill="1" applyBorder="1" applyAlignment="1" applyProtection="1">
      <alignment horizontal="center" vertical="center" wrapText="1"/>
    </xf>
    <xf numFmtId="0" fontId="31" fillId="2" borderId="65" xfId="1" applyFont="1" applyFill="1" applyBorder="1" applyAlignment="1" applyProtection="1">
      <alignment horizontal="center" vertical="center" wrapText="1"/>
    </xf>
    <xf numFmtId="0" fontId="16" fillId="2" borderId="66" xfId="3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6" fillId="6" borderId="52" xfId="0" applyFont="1" applyFill="1" applyBorder="1" applyAlignment="1" applyProtection="1">
      <alignment horizontal="center" vertical="center" wrapText="1"/>
      <protection locked="0"/>
    </xf>
    <xf numFmtId="0" fontId="16" fillId="6" borderId="32" xfId="0" applyFont="1" applyFill="1" applyBorder="1" applyAlignment="1" applyProtection="1">
      <alignment horizontal="center" vertical="center" wrapText="1"/>
      <protection locked="0"/>
    </xf>
    <xf numFmtId="0" fontId="16" fillId="6" borderId="33" xfId="0" applyFont="1" applyFill="1" applyBorder="1" applyAlignment="1" applyProtection="1">
      <alignment horizontal="center" vertical="center" wrapText="1"/>
      <protection locked="0"/>
    </xf>
    <xf numFmtId="0" fontId="16" fillId="6" borderId="29" xfId="0" applyFont="1" applyFill="1" applyBorder="1" applyAlignment="1" applyProtection="1">
      <alignment horizontal="center" vertical="center" wrapText="1"/>
      <protection locked="0"/>
    </xf>
    <xf numFmtId="0" fontId="16" fillId="6" borderId="6" xfId="0" applyFont="1" applyFill="1" applyBorder="1" applyAlignment="1" applyProtection="1">
      <alignment horizontal="center" vertical="center" wrapText="1"/>
      <protection locked="0"/>
    </xf>
    <xf numFmtId="0" fontId="16" fillId="6" borderId="4" xfId="0" applyFont="1" applyFill="1" applyBorder="1" applyAlignment="1" applyProtection="1">
      <alignment horizontal="center" vertical="center" wrapText="1"/>
      <protection locked="0"/>
    </xf>
    <xf numFmtId="0" fontId="16" fillId="6" borderId="40" xfId="0" applyFont="1" applyFill="1" applyBorder="1" applyAlignment="1" applyProtection="1">
      <alignment horizontal="center" vertical="center" wrapText="1"/>
      <protection locked="0"/>
    </xf>
    <xf numFmtId="0" fontId="16" fillId="6" borderId="30" xfId="0" applyFont="1" applyFill="1" applyBorder="1" applyAlignment="1" applyProtection="1">
      <alignment horizontal="center" vertical="center" wrapText="1"/>
      <protection locked="0"/>
    </xf>
    <xf numFmtId="0" fontId="16" fillId="6" borderId="53" xfId="0" applyFont="1" applyFill="1" applyBorder="1" applyAlignment="1" applyProtection="1">
      <alignment horizontal="center" vertical="center" wrapText="1"/>
      <protection locked="0"/>
    </xf>
    <xf numFmtId="0" fontId="16" fillId="6" borderId="22" xfId="0" applyFont="1" applyFill="1" applyBorder="1" applyAlignment="1" applyProtection="1">
      <alignment horizontal="center" vertical="center" wrapText="1"/>
      <protection locked="0"/>
    </xf>
    <xf numFmtId="0" fontId="16" fillId="2" borderId="17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left" vertical="center" wrapText="1"/>
      <protection locked="0"/>
    </xf>
    <xf numFmtId="0" fontId="16" fillId="2" borderId="16" xfId="0" applyFont="1" applyFill="1" applyBorder="1" applyAlignment="1" applyProtection="1">
      <alignment horizontal="center" vertical="center" wrapText="1"/>
      <protection locked="0"/>
    </xf>
    <xf numFmtId="0" fontId="17" fillId="2" borderId="20" xfId="0" applyFont="1" applyFill="1" applyBorder="1" applyAlignment="1" applyProtection="1">
      <alignment vertical="center"/>
      <protection locked="0"/>
    </xf>
    <xf numFmtId="0" fontId="17" fillId="2" borderId="21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</cellXfs>
  <cellStyles count="5">
    <cellStyle name="2x indented GHG Textfiels" xfId="4" xr:uid="{00000000-0005-0000-0000-000000000000}"/>
    <cellStyle name="Comma" xfId="2" builtinId="3"/>
    <cellStyle name="Hyperlink" xfId="1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1200150</xdr:colOff>
      <xdr:row>1</xdr:row>
      <xdr:rowOff>47625</xdr:rowOff>
    </xdr:from>
    <xdr:to>
      <xdr:col>9</xdr:col>
      <xdr:colOff>213137</xdr:colOff>
      <xdr:row>8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2735"/>
        <a:stretch>
          <a:fillRect/>
        </a:stretch>
      </xdr:blipFill>
      <xdr:spPr bwMode="auto">
        <a:xfrm>
          <a:off x="1609725" y="95250"/>
          <a:ext cx="4327937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0</xdr:col>
      <xdr:colOff>1914525</xdr:colOff>
      <xdr:row>0</xdr:row>
      <xdr:rowOff>495300</xdr:rowOff>
    </xdr:to>
    <xdr:pic>
      <xdr:nvPicPr>
        <xdr:cNvPr id="2" name="Picture 295" descr="SEAI%20logo%20RGB%20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9050"/>
          <a:ext cx="18478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</xdr:rowOff>
    </xdr:from>
    <xdr:to>
      <xdr:col>1</xdr:col>
      <xdr:colOff>1676400</xdr:colOff>
      <xdr:row>0</xdr:row>
      <xdr:rowOff>485775</xdr:rowOff>
    </xdr:to>
    <xdr:pic>
      <xdr:nvPicPr>
        <xdr:cNvPr id="2" name="Picture 295" descr="SEAI%20logo%20RGB%20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525"/>
          <a:ext cx="18478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</xdr:rowOff>
    </xdr:from>
    <xdr:to>
      <xdr:col>1</xdr:col>
      <xdr:colOff>1676400</xdr:colOff>
      <xdr:row>0</xdr:row>
      <xdr:rowOff>485775</xdr:rowOff>
    </xdr:to>
    <xdr:pic>
      <xdr:nvPicPr>
        <xdr:cNvPr id="2" name="Picture 295" descr="SEAI%20logo%20RGB%20Jpe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525"/>
          <a:ext cx="18478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orate.aeat.com/DOCUME~1/PAUL_S~1/LOCALS~1/Temp/XPgrpwise/Database%2007-08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CE Codes (Subset)"/>
      <sheetName val="LIEN Sites 2004"/>
      <sheetName val="Source Table"/>
      <sheetName val="Questions"/>
      <sheetName val="Industry"/>
      <sheetName val="Geography"/>
      <sheetName val="Sources"/>
      <sheetName val="Data Quali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F2" t="str">
            <v>Data Source</v>
          </cell>
          <cell r="H2" t="str">
            <v>Comment</v>
          </cell>
        </row>
        <row r="3">
          <cell r="F3" t="str">
            <v>ESB (Retail Market Design Service)</v>
          </cell>
          <cell r="H3" t="str">
            <v>No Comment!</v>
          </cell>
        </row>
        <row r="4">
          <cell r="F4" t="str">
            <v>EU ETS 2005 CO2 Emissions (EPA)</v>
          </cell>
          <cell r="H4" t="str">
            <v/>
          </cell>
        </row>
        <row r="5">
          <cell r="F5" t="str">
            <v>GPRO Eligible Customer List (BGÉ)</v>
          </cell>
          <cell r="H5" t="str">
            <v/>
          </cell>
        </row>
        <row r="6">
          <cell r="F6" t="str">
            <v>LIEN 2004 Primary Energy Breakdown (SEI)</v>
          </cell>
          <cell r="H6" t="str">
            <v/>
          </cell>
        </row>
        <row r="7">
          <cell r="F7" t="str">
            <v/>
          </cell>
          <cell r="H7" t="str">
            <v/>
          </cell>
        </row>
        <row r="8">
          <cell r="F8" t="str">
            <v/>
          </cell>
          <cell r="H8" t="str">
            <v/>
          </cell>
        </row>
        <row r="9">
          <cell r="F9" t="str">
            <v/>
          </cell>
          <cell r="H9" t="str">
            <v/>
          </cell>
        </row>
        <row r="10">
          <cell r="F10" t="str">
            <v/>
          </cell>
          <cell r="H10" t="str">
            <v/>
          </cell>
        </row>
        <row r="11">
          <cell r="F11" t="str">
            <v/>
          </cell>
          <cell r="H11" t="str">
            <v/>
          </cell>
        </row>
        <row r="12">
          <cell r="F12" t="str">
            <v/>
          </cell>
          <cell r="H12" t="str">
            <v/>
          </cell>
        </row>
        <row r="13">
          <cell r="F13" t="str">
            <v/>
          </cell>
          <cell r="H13" t="str">
            <v/>
          </cell>
        </row>
        <row r="14">
          <cell r="F14" t="str">
            <v/>
          </cell>
          <cell r="H14" t="str">
            <v/>
          </cell>
        </row>
        <row r="15">
          <cell r="F15" t="str">
            <v/>
          </cell>
          <cell r="H15" t="str">
            <v/>
          </cell>
        </row>
        <row r="16">
          <cell r="F16" t="str">
            <v/>
          </cell>
          <cell r="H16" t="str">
            <v/>
          </cell>
        </row>
        <row r="17">
          <cell r="F17" t="str">
            <v/>
          </cell>
          <cell r="H17" t="str">
            <v/>
          </cell>
        </row>
        <row r="18">
          <cell r="F18" t="str">
            <v/>
          </cell>
          <cell r="H18" t="str">
            <v/>
          </cell>
        </row>
        <row r="19">
          <cell r="F19" t="str">
            <v/>
          </cell>
          <cell r="H19" t="str">
            <v/>
          </cell>
        </row>
        <row r="20">
          <cell r="F20" t="str">
            <v/>
          </cell>
          <cell r="H20" t="str">
            <v/>
          </cell>
        </row>
        <row r="21">
          <cell r="F21" t="str">
            <v/>
          </cell>
          <cell r="H21" t="str">
            <v/>
          </cell>
        </row>
        <row r="22">
          <cell r="F22" t="str">
            <v/>
          </cell>
          <cell r="H22" t="str">
            <v/>
          </cell>
        </row>
        <row r="23">
          <cell r="F23" t="str">
            <v/>
          </cell>
          <cell r="H23" t="str">
            <v/>
          </cell>
        </row>
        <row r="24">
          <cell r="F24" t="str">
            <v/>
          </cell>
          <cell r="H24" t="str">
            <v/>
          </cell>
        </row>
        <row r="25">
          <cell r="F25" t="str">
            <v/>
          </cell>
          <cell r="H25" t="str">
            <v/>
          </cell>
        </row>
        <row r="26">
          <cell r="F26" t="str">
            <v/>
          </cell>
          <cell r="H26" t="str">
            <v/>
          </cell>
        </row>
        <row r="27">
          <cell r="F27" t="str">
            <v/>
          </cell>
          <cell r="H27" t="str">
            <v/>
          </cell>
        </row>
        <row r="28">
          <cell r="F28" t="str">
            <v/>
          </cell>
          <cell r="H28" t="str">
            <v/>
          </cell>
        </row>
        <row r="29">
          <cell r="F29" t="str">
            <v/>
          </cell>
          <cell r="H29" t="str">
            <v/>
          </cell>
        </row>
        <row r="30">
          <cell r="F30" t="str">
            <v/>
          </cell>
          <cell r="H30" t="str">
            <v/>
          </cell>
        </row>
        <row r="31">
          <cell r="F31" t="str">
            <v/>
          </cell>
          <cell r="H31" t="str">
            <v/>
          </cell>
        </row>
        <row r="32">
          <cell r="F32" t="str">
            <v/>
          </cell>
          <cell r="H32" t="str">
            <v/>
          </cell>
        </row>
        <row r="33">
          <cell r="F33" t="str">
            <v/>
          </cell>
          <cell r="H33" t="str">
            <v/>
          </cell>
        </row>
        <row r="34">
          <cell r="F34" t="str">
            <v/>
          </cell>
          <cell r="H34" t="str">
            <v/>
          </cell>
        </row>
        <row r="35">
          <cell r="F35" t="str">
            <v/>
          </cell>
          <cell r="H35" t="str">
            <v/>
          </cell>
        </row>
        <row r="36">
          <cell r="F36" t="str">
            <v/>
          </cell>
          <cell r="H36" t="str">
            <v/>
          </cell>
        </row>
        <row r="37">
          <cell r="F37" t="str">
            <v/>
          </cell>
          <cell r="H37" t="str">
            <v/>
          </cell>
        </row>
        <row r="38">
          <cell r="F38" t="str">
            <v/>
          </cell>
          <cell r="H38" t="str">
            <v/>
          </cell>
        </row>
        <row r="39">
          <cell r="F39" t="str">
            <v/>
          </cell>
          <cell r="H39" t="str">
            <v/>
          </cell>
        </row>
        <row r="40">
          <cell r="F40" t="str">
            <v/>
          </cell>
          <cell r="H40" t="str">
            <v/>
          </cell>
        </row>
        <row r="41">
          <cell r="F41" t="str">
            <v/>
          </cell>
          <cell r="H41" t="str">
            <v/>
          </cell>
        </row>
        <row r="42">
          <cell r="F42" t="str">
            <v/>
          </cell>
          <cell r="H42" t="str">
            <v/>
          </cell>
        </row>
        <row r="43">
          <cell r="F43" t="str">
            <v/>
          </cell>
          <cell r="H43" t="str">
            <v/>
          </cell>
        </row>
        <row r="44">
          <cell r="F44" t="str">
            <v/>
          </cell>
          <cell r="H44" t="str">
            <v/>
          </cell>
        </row>
        <row r="45">
          <cell r="F45" t="str">
            <v/>
          </cell>
          <cell r="H45" t="str">
            <v/>
          </cell>
        </row>
        <row r="46">
          <cell r="F46" t="str">
            <v/>
          </cell>
          <cell r="H46" t="str">
            <v/>
          </cell>
        </row>
        <row r="47">
          <cell r="F47" t="str">
            <v/>
          </cell>
          <cell r="H47" t="str">
            <v/>
          </cell>
        </row>
        <row r="48">
          <cell r="F48" t="str">
            <v/>
          </cell>
          <cell r="H48" t="str">
            <v/>
          </cell>
        </row>
        <row r="49">
          <cell r="F49" t="str">
            <v/>
          </cell>
          <cell r="H49" t="str">
            <v/>
          </cell>
        </row>
        <row r="50">
          <cell r="F50" t="str">
            <v/>
          </cell>
          <cell r="H50" t="str">
            <v/>
          </cell>
        </row>
        <row r="51">
          <cell r="F51" t="str">
            <v/>
          </cell>
          <cell r="H51" t="str">
            <v/>
          </cell>
        </row>
        <row r="52">
          <cell r="F52" t="str">
            <v/>
          </cell>
          <cell r="H52" t="str">
            <v/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ai.ie/Your_Business/" TargetMode="External"/><Relationship Id="rId2" Type="http://schemas.openxmlformats.org/officeDocument/2006/relationships/hyperlink" Target="http://www.seai.ie/Your_Business/Public_Sector/Public_Sector_Programme/Obligations_and_Targets/Obligations_and_Targets.html" TargetMode="External"/><Relationship Id="rId1" Type="http://schemas.openxmlformats.org/officeDocument/2006/relationships/hyperlink" Target="http://www.seai.ie/energyma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ai.ie/Your_Business/Public_Sector/FAQ/Energy_Reporting_Overview/What_are_the_carbon_emission_factors_used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M38"/>
  <sheetViews>
    <sheetView showGridLines="0" tabSelected="1" workbookViewId="0">
      <selection activeCell="S19" sqref="S19"/>
    </sheetView>
  </sheetViews>
  <sheetFormatPr defaultRowHeight="12.75" x14ac:dyDescent="0.2"/>
  <cols>
    <col min="1" max="2" width="1.42578125" style="1" customWidth="1"/>
    <col min="3" max="3" width="3.28515625" style="1" customWidth="1"/>
    <col min="4" max="4" width="20.42578125" style="1" customWidth="1"/>
    <col min="5" max="11" width="11.85546875" style="1" customWidth="1"/>
    <col min="12" max="12" width="1.42578125" style="1" customWidth="1"/>
    <col min="13" max="256" width="9.140625" style="1"/>
    <col min="257" max="258" width="1.42578125" style="1" customWidth="1"/>
    <col min="259" max="259" width="3.28515625" style="1" customWidth="1"/>
    <col min="260" max="260" width="20.42578125" style="1" customWidth="1"/>
    <col min="261" max="267" width="11.85546875" style="1" customWidth="1"/>
    <col min="268" max="268" width="1.42578125" style="1" customWidth="1"/>
    <col min="269" max="512" width="9.140625" style="1"/>
    <col min="513" max="514" width="1.42578125" style="1" customWidth="1"/>
    <col min="515" max="515" width="3.28515625" style="1" customWidth="1"/>
    <col min="516" max="516" width="20.42578125" style="1" customWidth="1"/>
    <col min="517" max="523" width="11.85546875" style="1" customWidth="1"/>
    <col min="524" max="524" width="1.42578125" style="1" customWidth="1"/>
    <col min="525" max="768" width="9.140625" style="1"/>
    <col min="769" max="770" width="1.42578125" style="1" customWidth="1"/>
    <col min="771" max="771" width="3.28515625" style="1" customWidth="1"/>
    <col min="772" max="772" width="20.42578125" style="1" customWidth="1"/>
    <col min="773" max="779" width="11.85546875" style="1" customWidth="1"/>
    <col min="780" max="780" width="1.42578125" style="1" customWidth="1"/>
    <col min="781" max="1024" width="9.140625" style="1"/>
    <col min="1025" max="1026" width="1.42578125" style="1" customWidth="1"/>
    <col min="1027" max="1027" width="3.28515625" style="1" customWidth="1"/>
    <col min="1028" max="1028" width="20.42578125" style="1" customWidth="1"/>
    <col min="1029" max="1035" width="11.85546875" style="1" customWidth="1"/>
    <col min="1036" max="1036" width="1.42578125" style="1" customWidth="1"/>
    <col min="1037" max="1280" width="9.140625" style="1"/>
    <col min="1281" max="1282" width="1.42578125" style="1" customWidth="1"/>
    <col min="1283" max="1283" width="3.28515625" style="1" customWidth="1"/>
    <col min="1284" max="1284" width="20.42578125" style="1" customWidth="1"/>
    <col min="1285" max="1291" width="11.85546875" style="1" customWidth="1"/>
    <col min="1292" max="1292" width="1.42578125" style="1" customWidth="1"/>
    <col min="1293" max="1536" width="9.140625" style="1"/>
    <col min="1537" max="1538" width="1.42578125" style="1" customWidth="1"/>
    <col min="1539" max="1539" width="3.28515625" style="1" customWidth="1"/>
    <col min="1540" max="1540" width="20.42578125" style="1" customWidth="1"/>
    <col min="1541" max="1547" width="11.85546875" style="1" customWidth="1"/>
    <col min="1548" max="1548" width="1.42578125" style="1" customWidth="1"/>
    <col min="1549" max="1792" width="9.140625" style="1"/>
    <col min="1793" max="1794" width="1.42578125" style="1" customWidth="1"/>
    <col min="1795" max="1795" width="3.28515625" style="1" customWidth="1"/>
    <col min="1796" max="1796" width="20.42578125" style="1" customWidth="1"/>
    <col min="1797" max="1803" width="11.85546875" style="1" customWidth="1"/>
    <col min="1804" max="1804" width="1.42578125" style="1" customWidth="1"/>
    <col min="1805" max="2048" width="9.140625" style="1"/>
    <col min="2049" max="2050" width="1.42578125" style="1" customWidth="1"/>
    <col min="2051" max="2051" width="3.28515625" style="1" customWidth="1"/>
    <col min="2052" max="2052" width="20.42578125" style="1" customWidth="1"/>
    <col min="2053" max="2059" width="11.85546875" style="1" customWidth="1"/>
    <col min="2060" max="2060" width="1.42578125" style="1" customWidth="1"/>
    <col min="2061" max="2304" width="9.140625" style="1"/>
    <col min="2305" max="2306" width="1.42578125" style="1" customWidth="1"/>
    <col min="2307" max="2307" width="3.28515625" style="1" customWidth="1"/>
    <col min="2308" max="2308" width="20.42578125" style="1" customWidth="1"/>
    <col min="2309" max="2315" width="11.85546875" style="1" customWidth="1"/>
    <col min="2316" max="2316" width="1.42578125" style="1" customWidth="1"/>
    <col min="2317" max="2560" width="9.140625" style="1"/>
    <col min="2561" max="2562" width="1.42578125" style="1" customWidth="1"/>
    <col min="2563" max="2563" width="3.28515625" style="1" customWidth="1"/>
    <col min="2564" max="2564" width="20.42578125" style="1" customWidth="1"/>
    <col min="2565" max="2571" width="11.85546875" style="1" customWidth="1"/>
    <col min="2572" max="2572" width="1.42578125" style="1" customWidth="1"/>
    <col min="2573" max="2816" width="9.140625" style="1"/>
    <col min="2817" max="2818" width="1.42578125" style="1" customWidth="1"/>
    <col min="2819" max="2819" width="3.28515625" style="1" customWidth="1"/>
    <col min="2820" max="2820" width="20.42578125" style="1" customWidth="1"/>
    <col min="2821" max="2827" width="11.85546875" style="1" customWidth="1"/>
    <col min="2828" max="2828" width="1.42578125" style="1" customWidth="1"/>
    <col min="2829" max="3072" width="9.140625" style="1"/>
    <col min="3073" max="3074" width="1.42578125" style="1" customWidth="1"/>
    <col min="3075" max="3075" width="3.28515625" style="1" customWidth="1"/>
    <col min="3076" max="3076" width="20.42578125" style="1" customWidth="1"/>
    <col min="3077" max="3083" width="11.85546875" style="1" customWidth="1"/>
    <col min="3084" max="3084" width="1.42578125" style="1" customWidth="1"/>
    <col min="3085" max="3328" width="9.140625" style="1"/>
    <col min="3329" max="3330" width="1.42578125" style="1" customWidth="1"/>
    <col min="3331" max="3331" width="3.28515625" style="1" customWidth="1"/>
    <col min="3332" max="3332" width="20.42578125" style="1" customWidth="1"/>
    <col min="3333" max="3339" width="11.85546875" style="1" customWidth="1"/>
    <col min="3340" max="3340" width="1.42578125" style="1" customWidth="1"/>
    <col min="3341" max="3584" width="9.140625" style="1"/>
    <col min="3585" max="3586" width="1.42578125" style="1" customWidth="1"/>
    <col min="3587" max="3587" width="3.28515625" style="1" customWidth="1"/>
    <col min="3588" max="3588" width="20.42578125" style="1" customWidth="1"/>
    <col min="3589" max="3595" width="11.85546875" style="1" customWidth="1"/>
    <col min="3596" max="3596" width="1.42578125" style="1" customWidth="1"/>
    <col min="3597" max="3840" width="9.140625" style="1"/>
    <col min="3841" max="3842" width="1.42578125" style="1" customWidth="1"/>
    <col min="3843" max="3843" width="3.28515625" style="1" customWidth="1"/>
    <col min="3844" max="3844" width="20.42578125" style="1" customWidth="1"/>
    <col min="3845" max="3851" width="11.85546875" style="1" customWidth="1"/>
    <col min="3852" max="3852" width="1.42578125" style="1" customWidth="1"/>
    <col min="3853" max="4096" width="9.140625" style="1"/>
    <col min="4097" max="4098" width="1.42578125" style="1" customWidth="1"/>
    <col min="4099" max="4099" width="3.28515625" style="1" customWidth="1"/>
    <col min="4100" max="4100" width="20.42578125" style="1" customWidth="1"/>
    <col min="4101" max="4107" width="11.85546875" style="1" customWidth="1"/>
    <col min="4108" max="4108" width="1.42578125" style="1" customWidth="1"/>
    <col min="4109" max="4352" width="9.140625" style="1"/>
    <col min="4353" max="4354" width="1.42578125" style="1" customWidth="1"/>
    <col min="4355" max="4355" width="3.28515625" style="1" customWidth="1"/>
    <col min="4356" max="4356" width="20.42578125" style="1" customWidth="1"/>
    <col min="4357" max="4363" width="11.85546875" style="1" customWidth="1"/>
    <col min="4364" max="4364" width="1.42578125" style="1" customWidth="1"/>
    <col min="4365" max="4608" width="9.140625" style="1"/>
    <col min="4609" max="4610" width="1.42578125" style="1" customWidth="1"/>
    <col min="4611" max="4611" width="3.28515625" style="1" customWidth="1"/>
    <col min="4612" max="4612" width="20.42578125" style="1" customWidth="1"/>
    <col min="4613" max="4619" width="11.85546875" style="1" customWidth="1"/>
    <col min="4620" max="4620" width="1.42578125" style="1" customWidth="1"/>
    <col min="4621" max="4864" width="9.140625" style="1"/>
    <col min="4865" max="4866" width="1.42578125" style="1" customWidth="1"/>
    <col min="4867" max="4867" width="3.28515625" style="1" customWidth="1"/>
    <col min="4868" max="4868" width="20.42578125" style="1" customWidth="1"/>
    <col min="4869" max="4875" width="11.85546875" style="1" customWidth="1"/>
    <col min="4876" max="4876" width="1.42578125" style="1" customWidth="1"/>
    <col min="4877" max="5120" width="9.140625" style="1"/>
    <col min="5121" max="5122" width="1.42578125" style="1" customWidth="1"/>
    <col min="5123" max="5123" width="3.28515625" style="1" customWidth="1"/>
    <col min="5124" max="5124" width="20.42578125" style="1" customWidth="1"/>
    <col min="5125" max="5131" width="11.85546875" style="1" customWidth="1"/>
    <col min="5132" max="5132" width="1.42578125" style="1" customWidth="1"/>
    <col min="5133" max="5376" width="9.140625" style="1"/>
    <col min="5377" max="5378" width="1.42578125" style="1" customWidth="1"/>
    <col min="5379" max="5379" width="3.28515625" style="1" customWidth="1"/>
    <col min="5380" max="5380" width="20.42578125" style="1" customWidth="1"/>
    <col min="5381" max="5387" width="11.85546875" style="1" customWidth="1"/>
    <col min="5388" max="5388" width="1.42578125" style="1" customWidth="1"/>
    <col min="5389" max="5632" width="9.140625" style="1"/>
    <col min="5633" max="5634" width="1.42578125" style="1" customWidth="1"/>
    <col min="5635" max="5635" width="3.28515625" style="1" customWidth="1"/>
    <col min="5636" max="5636" width="20.42578125" style="1" customWidth="1"/>
    <col min="5637" max="5643" width="11.85546875" style="1" customWidth="1"/>
    <col min="5644" max="5644" width="1.42578125" style="1" customWidth="1"/>
    <col min="5645" max="5888" width="9.140625" style="1"/>
    <col min="5889" max="5890" width="1.42578125" style="1" customWidth="1"/>
    <col min="5891" max="5891" width="3.28515625" style="1" customWidth="1"/>
    <col min="5892" max="5892" width="20.42578125" style="1" customWidth="1"/>
    <col min="5893" max="5899" width="11.85546875" style="1" customWidth="1"/>
    <col min="5900" max="5900" width="1.42578125" style="1" customWidth="1"/>
    <col min="5901" max="6144" width="9.140625" style="1"/>
    <col min="6145" max="6146" width="1.42578125" style="1" customWidth="1"/>
    <col min="6147" max="6147" width="3.28515625" style="1" customWidth="1"/>
    <col min="6148" max="6148" width="20.42578125" style="1" customWidth="1"/>
    <col min="6149" max="6155" width="11.85546875" style="1" customWidth="1"/>
    <col min="6156" max="6156" width="1.42578125" style="1" customWidth="1"/>
    <col min="6157" max="6400" width="9.140625" style="1"/>
    <col min="6401" max="6402" width="1.42578125" style="1" customWidth="1"/>
    <col min="6403" max="6403" width="3.28515625" style="1" customWidth="1"/>
    <col min="6404" max="6404" width="20.42578125" style="1" customWidth="1"/>
    <col min="6405" max="6411" width="11.85546875" style="1" customWidth="1"/>
    <col min="6412" max="6412" width="1.42578125" style="1" customWidth="1"/>
    <col min="6413" max="6656" width="9.140625" style="1"/>
    <col min="6657" max="6658" width="1.42578125" style="1" customWidth="1"/>
    <col min="6659" max="6659" width="3.28515625" style="1" customWidth="1"/>
    <col min="6660" max="6660" width="20.42578125" style="1" customWidth="1"/>
    <col min="6661" max="6667" width="11.85546875" style="1" customWidth="1"/>
    <col min="6668" max="6668" width="1.42578125" style="1" customWidth="1"/>
    <col min="6669" max="6912" width="9.140625" style="1"/>
    <col min="6913" max="6914" width="1.42578125" style="1" customWidth="1"/>
    <col min="6915" max="6915" width="3.28515625" style="1" customWidth="1"/>
    <col min="6916" max="6916" width="20.42578125" style="1" customWidth="1"/>
    <col min="6917" max="6923" width="11.85546875" style="1" customWidth="1"/>
    <col min="6924" max="6924" width="1.42578125" style="1" customWidth="1"/>
    <col min="6925" max="7168" width="9.140625" style="1"/>
    <col min="7169" max="7170" width="1.42578125" style="1" customWidth="1"/>
    <col min="7171" max="7171" width="3.28515625" style="1" customWidth="1"/>
    <col min="7172" max="7172" width="20.42578125" style="1" customWidth="1"/>
    <col min="7173" max="7179" width="11.85546875" style="1" customWidth="1"/>
    <col min="7180" max="7180" width="1.42578125" style="1" customWidth="1"/>
    <col min="7181" max="7424" width="9.140625" style="1"/>
    <col min="7425" max="7426" width="1.42578125" style="1" customWidth="1"/>
    <col min="7427" max="7427" width="3.28515625" style="1" customWidth="1"/>
    <col min="7428" max="7428" width="20.42578125" style="1" customWidth="1"/>
    <col min="7429" max="7435" width="11.85546875" style="1" customWidth="1"/>
    <col min="7436" max="7436" width="1.42578125" style="1" customWidth="1"/>
    <col min="7437" max="7680" width="9.140625" style="1"/>
    <col min="7681" max="7682" width="1.42578125" style="1" customWidth="1"/>
    <col min="7683" max="7683" width="3.28515625" style="1" customWidth="1"/>
    <col min="7684" max="7684" width="20.42578125" style="1" customWidth="1"/>
    <col min="7685" max="7691" width="11.85546875" style="1" customWidth="1"/>
    <col min="7692" max="7692" width="1.42578125" style="1" customWidth="1"/>
    <col min="7693" max="7936" width="9.140625" style="1"/>
    <col min="7937" max="7938" width="1.42578125" style="1" customWidth="1"/>
    <col min="7939" max="7939" width="3.28515625" style="1" customWidth="1"/>
    <col min="7940" max="7940" width="20.42578125" style="1" customWidth="1"/>
    <col min="7941" max="7947" width="11.85546875" style="1" customWidth="1"/>
    <col min="7948" max="7948" width="1.42578125" style="1" customWidth="1"/>
    <col min="7949" max="8192" width="9.140625" style="1"/>
    <col min="8193" max="8194" width="1.42578125" style="1" customWidth="1"/>
    <col min="8195" max="8195" width="3.28515625" style="1" customWidth="1"/>
    <col min="8196" max="8196" width="20.42578125" style="1" customWidth="1"/>
    <col min="8197" max="8203" width="11.85546875" style="1" customWidth="1"/>
    <col min="8204" max="8204" width="1.42578125" style="1" customWidth="1"/>
    <col min="8205" max="8448" width="9.140625" style="1"/>
    <col min="8449" max="8450" width="1.42578125" style="1" customWidth="1"/>
    <col min="8451" max="8451" width="3.28515625" style="1" customWidth="1"/>
    <col min="8452" max="8452" width="20.42578125" style="1" customWidth="1"/>
    <col min="8453" max="8459" width="11.85546875" style="1" customWidth="1"/>
    <col min="8460" max="8460" width="1.42578125" style="1" customWidth="1"/>
    <col min="8461" max="8704" width="9.140625" style="1"/>
    <col min="8705" max="8706" width="1.42578125" style="1" customWidth="1"/>
    <col min="8707" max="8707" width="3.28515625" style="1" customWidth="1"/>
    <col min="8708" max="8708" width="20.42578125" style="1" customWidth="1"/>
    <col min="8709" max="8715" width="11.85546875" style="1" customWidth="1"/>
    <col min="8716" max="8716" width="1.42578125" style="1" customWidth="1"/>
    <col min="8717" max="8960" width="9.140625" style="1"/>
    <col min="8961" max="8962" width="1.42578125" style="1" customWidth="1"/>
    <col min="8963" max="8963" width="3.28515625" style="1" customWidth="1"/>
    <col min="8964" max="8964" width="20.42578125" style="1" customWidth="1"/>
    <col min="8965" max="8971" width="11.85546875" style="1" customWidth="1"/>
    <col min="8972" max="8972" width="1.42578125" style="1" customWidth="1"/>
    <col min="8973" max="9216" width="9.140625" style="1"/>
    <col min="9217" max="9218" width="1.42578125" style="1" customWidth="1"/>
    <col min="9219" max="9219" width="3.28515625" style="1" customWidth="1"/>
    <col min="9220" max="9220" width="20.42578125" style="1" customWidth="1"/>
    <col min="9221" max="9227" width="11.85546875" style="1" customWidth="1"/>
    <col min="9228" max="9228" width="1.42578125" style="1" customWidth="1"/>
    <col min="9229" max="9472" width="9.140625" style="1"/>
    <col min="9473" max="9474" width="1.42578125" style="1" customWidth="1"/>
    <col min="9475" max="9475" width="3.28515625" style="1" customWidth="1"/>
    <col min="9476" max="9476" width="20.42578125" style="1" customWidth="1"/>
    <col min="9477" max="9483" width="11.85546875" style="1" customWidth="1"/>
    <col min="9484" max="9484" width="1.42578125" style="1" customWidth="1"/>
    <col min="9485" max="9728" width="9.140625" style="1"/>
    <col min="9729" max="9730" width="1.42578125" style="1" customWidth="1"/>
    <col min="9731" max="9731" width="3.28515625" style="1" customWidth="1"/>
    <col min="9732" max="9732" width="20.42578125" style="1" customWidth="1"/>
    <col min="9733" max="9739" width="11.85546875" style="1" customWidth="1"/>
    <col min="9740" max="9740" width="1.42578125" style="1" customWidth="1"/>
    <col min="9741" max="9984" width="9.140625" style="1"/>
    <col min="9985" max="9986" width="1.42578125" style="1" customWidth="1"/>
    <col min="9987" max="9987" width="3.28515625" style="1" customWidth="1"/>
    <col min="9988" max="9988" width="20.42578125" style="1" customWidth="1"/>
    <col min="9989" max="9995" width="11.85546875" style="1" customWidth="1"/>
    <col min="9996" max="9996" width="1.42578125" style="1" customWidth="1"/>
    <col min="9997" max="10240" width="9.140625" style="1"/>
    <col min="10241" max="10242" width="1.42578125" style="1" customWidth="1"/>
    <col min="10243" max="10243" width="3.28515625" style="1" customWidth="1"/>
    <col min="10244" max="10244" width="20.42578125" style="1" customWidth="1"/>
    <col min="10245" max="10251" width="11.85546875" style="1" customWidth="1"/>
    <col min="10252" max="10252" width="1.42578125" style="1" customWidth="1"/>
    <col min="10253" max="10496" width="9.140625" style="1"/>
    <col min="10497" max="10498" width="1.42578125" style="1" customWidth="1"/>
    <col min="10499" max="10499" width="3.28515625" style="1" customWidth="1"/>
    <col min="10500" max="10500" width="20.42578125" style="1" customWidth="1"/>
    <col min="10501" max="10507" width="11.85546875" style="1" customWidth="1"/>
    <col min="10508" max="10508" width="1.42578125" style="1" customWidth="1"/>
    <col min="10509" max="10752" width="9.140625" style="1"/>
    <col min="10753" max="10754" width="1.42578125" style="1" customWidth="1"/>
    <col min="10755" max="10755" width="3.28515625" style="1" customWidth="1"/>
    <col min="10756" max="10756" width="20.42578125" style="1" customWidth="1"/>
    <col min="10757" max="10763" width="11.85546875" style="1" customWidth="1"/>
    <col min="10764" max="10764" width="1.42578125" style="1" customWidth="1"/>
    <col min="10765" max="11008" width="9.140625" style="1"/>
    <col min="11009" max="11010" width="1.42578125" style="1" customWidth="1"/>
    <col min="11011" max="11011" width="3.28515625" style="1" customWidth="1"/>
    <col min="11012" max="11012" width="20.42578125" style="1" customWidth="1"/>
    <col min="11013" max="11019" width="11.85546875" style="1" customWidth="1"/>
    <col min="11020" max="11020" width="1.42578125" style="1" customWidth="1"/>
    <col min="11021" max="11264" width="9.140625" style="1"/>
    <col min="11265" max="11266" width="1.42578125" style="1" customWidth="1"/>
    <col min="11267" max="11267" width="3.28515625" style="1" customWidth="1"/>
    <col min="11268" max="11268" width="20.42578125" style="1" customWidth="1"/>
    <col min="11269" max="11275" width="11.85546875" style="1" customWidth="1"/>
    <col min="11276" max="11276" width="1.42578125" style="1" customWidth="1"/>
    <col min="11277" max="11520" width="9.140625" style="1"/>
    <col min="11521" max="11522" width="1.42578125" style="1" customWidth="1"/>
    <col min="11523" max="11523" width="3.28515625" style="1" customWidth="1"/>
    <col min="11524" max="11524" width="20.42578125" style="1" customWidth="1"/>
    <col min="11525" max="11531" width="11.85546875" style="1" customWidth="1"/>
    <col min="11532" max="11532" width="1.42578125" style="1" customWidth="1"/>
    <col min="11533" max="11776" width="9.140625" style="1"/>
    <col min="11777" max="11778" width="1.42578125" style="1" customWidth="1"/>
    <col min="11779" max="11779" width="3.28515625" style="1" customWidth="1"/>
    <col min="11780" max="11780" width="20.42578125" style="1" customWidth="1"/>
    <col min="11781" max="11787" width="11.85546875" style="1" customWidth="1"/>
    <col min="11788" max="11788" width="1.42578125" style="1" customWidth="1"/>
    <col min="11789" max="12032" width="9.140625" style="1"/>
    <col min="12033" max="12034" width="1.42578125" style="1" customWidth="1"/>
    <col min="12035" max="12035" width="3.28515625" style="1" customWidth="1"/>
    <col min="12036" max="12036" width="20.42578125" style="1" customWidth="1"/>
    <col min="12037" max="12043" width="11.85546875" style="1" customWidth="1"/>
    <col min="12044" max="12044" width="1.42578125" style="1" customWidth="1"/>
    <col min="12045" max="12288" width="9.140625" style="1"/>
    <col min="12289" max="12290" width="1.42578125" style="1" customWidth="1"/>
    <col min="12291" max="12291" width="3.28515625" style="1" customWidth="1"/>
    <col min="12292" max="12292" width="20.42578125" style="1" customWidth="1"/>
    <col min="12293" max="12299" width="11.85546875" style="1" customWidth="1"/>
    <col min="12300" max="12300" width="1.42578125" style="1" customWidth="1"/>
    <col min="12301" max="12544" width="9.140625" style="1"/>
    <col min="12545" max="12546" width="1.42578125" style="1" customWidth="1"/>
    <col min="12547" max="12547" width="3.28515625" style="1" customWidth="1"/>
    <col min="12548" max="12548" width="20.42578125" style="1" customWidth="1"/>
    <col min="12549" max="12555" width="11.85546875" style="1" customWidth="1"/>
    <col min="12556" max="12556" width="1.42578125" style="1" customWidth="1"/>
    <col min="12557" max="12800" width="9.140625" style="1"/>
    <col min="12801" max="12802" width="1.42578125" style="1" customWidth="1"/>
    <col min="12803" max="12803" width="3.28515625" style="1" customWidth="1"/>
    <col min="12804" max="12804" width="20.42578125" style="1" customWidth="1"/>
    <col min="12805" max="12811" width="11.85546875" style="1" customWidth="1"/>
    <col min="12812" max="12812" width="1.42578125" style="1" customWidth="1"/>
    <col min="12813" max="13056" width="9.140625" style="1"/>
    <col min="13057" max="13058" width="1.42578125" style="1" customWidth="1"/>
    <col min="13059" max="13059" width="3.28515625" style="1" customWidth="1"/>
    <col min="13060" max="13060" width="20.42578125" style="1" customWidth="1"/>
    <col min="13061" max="13067" width="11.85546875" style="1" customWidth="1"/>
    <col min="13068" max="13068" width="1.42578125" style="1" customWidth="1"/>
    <col min="13069" max="13312" width="9.140625" style="1"/>
    <col min="13313" max="13314" width="1.42578125" style="1" customWidth="1"/>
    <col min="13315" max="13315" width="3.28515625" style="1" customWidth="1"/>
    <col min="13316" max="13316" width="20.42578125" style="1" customWidth="1"/>
    <col min="13317" max="13323" width="11.85546875" style="1" customWidth="1"/>
    <col min="13324" max="13324" width="1.42578125" style="1" customWidth="1"/>
    <col min="13325" max="13568" width="9.140625" style="1"/>
    <col min="13569" max="13570" width="1.42578125" style="1" customWidth="1"/>
    <col min="13571" max="13571" width="3.28515625" style="1" customWidth="1"/>
    <col min="13572" max="13572" width="20.42578125" style="1" customWidth="1"/>
    <col min="13573" max="13579" width="11.85546875" style="1" customWidth="1"/>
    <col min="13580" max="13580" width="1.42578125" style="1" customWidth="1"/>
    <col min="13581" max="13824" width="9.140625" style="1"/>
    <col min="13825" max="13826" width="1.42578125" style="1" customWidth="1"/>
    <col min="13827" max="13827" width="3.28515625" style="1" customWidth="1"/>
    <col min="13828" max="13828" width="20.42578125" style="1" customWidth="1"/>
    <col min="13829" max="13835" width="11.85546875" style="1" customWidth="1"/>
    <col min="13836" max="13836" width="1.42578125" style="1" customWidth="1"/>
    <col min="13837" max="14080" width="9.140625" style="1"/>
    <col min="14081" max="14082" width="1.42578125" style="1" customWidth="1"/>
    <col min="14083" max="14083" width="3.28515625" style="1" customWidth="1"/>
    <col min="14084" max="14084" width="20.42578125" style="1" customWidth="1"/>
    <col min="14085" max="14091" width="11.85546875" style="1" customWidth="1"/>
    <col min="14092" max="14092" width="1.42578125" style="1" customWidth="1"/>
    <col min="14093" max="14336" width="9.140625" style="1"/>
    <col min="14337" max="14338" width="1.42578125" style="1" customWidth="1"/>
    <col min="14339" max="14339" width="3.28515625" style="1" customWidth="1"/>
    <col min="14340" max="14340" width="20.42578125" style="1" customWidth="1"/>
    <col min="14341" max="14347" width="11.85546875" style="1" customWidth="1"/>
    <col min="14348" max="14348" width="1.42578125" style="1" customWidth="1"/>
    <col min="14349" max="14592" width="9.140625" style="1"/>
    <col min="14593" max="14594" width="1.42578125" style="1" customWidth="1"/>
    <col min="14595" max="14595" width="3.28515625" style="1" customWidth="1"/>
    <col min="14596" max="14596" width="20.42578125" style="1" customWidth="1"/>
    <col min="14597" max="14603" width="11.85546875" style="1" customWidth="1"/>
    <col min="14604" max="14604" width="1.42578125" style="1" customWidth="1"/>
    <col min="14605" max="14848" width="9.140625" style="1"/>
    <col min="14849" max="14850" width="1.42578125" style="1" customWidth="1"/>
    <col min="14851" max="14851" width="3.28515625" style="1" customWidth="1"/>
    <col min="14852" max="14852" width="20.42578125" style="1" customWidth="1"/>
    <col min="14853" max="14859" width="11.85546875" style="1" customWidth="1"/>
    <col min="14860" max="14860" width="1.42578125" style="1" customWidth="1"/>
    <col min="14861" max="15104" width="9.140625" style="1"/>
    <col min="15105" max="15106" width="1.42578125" style="1" customWidth="1"/>
    <col min="15107" max="15107" width="3.28515625" style="1" customWidth="1"/>
    <col min="15108" max="15108" width="20.42578125" style="1" customWidth="1"/>
    <col min="15109" max="15115" width="11.85546875" style="1" customWidth="1"/>
    <col min="15116" max="15116" width="1.42578125" style="1" customWidth="1"/>
    <col min="15117" max="15360" width="9.140625" style="1"/>
    <col min="15361" max="15362" width="1.42578125" style="1" customWidth="1"/>
    <col min="15363" max="15363" width="3.28515625" style="1" customWidth="1"/>
    <col min="15364" max="15364" width="20.42578125" style="1" customWidth="1"/>
    <col min="15365" max="15371" width="11.85546875" style="1" customWidth="1"/>
    <col min="15372" max="15372" width="1.42578125" style="1" customWidth="1"/>
    <col min="15373" max="15616" width="9.140625" style="1"/>
    <col min="15617" max="15618" width="1.42578125" style="1" customWidth="1"/>
    <col min="15619" max="15619" width="3.28515625" style="1" customWidth="1"/>
    <col min="15620" max="15620" width="20.42578125" style="1" customWidth="1"/>
    <col min="15621" max="15627" width="11.85546875" style="1" customWidth="1"/>
    <col min="15628" max="15628" width="1.42578125" style="1" customWidth="1"/>
    <col min="15629" max="15872" width="9.140625" style="1"/>
    <col min="15873" max="15874" width="1.42578125" style="1" customWidth="1"/>
    <col min="15875" max="15875" width="3.28515625" style="1" customWidth="1"/>
    <col min="15876" max="15876" width="20.42578125" style="1" customWidth="1"/>
    <col min="15877" max="15883" width="11.85546875" style="1" customWidth="1"/>
    <col min="15884" max="15884" width="1.42578125" style="1" customWidth="1"/>
    <col min="15885" max="16128" width="9.140625" style="1"/>
    <col min="16129" max="16130" width="1.42578125" style="1" customWidth="1"/>
    <col min="16131" max="16131" width="3.28515625" style="1" customWidth="1"/>
    <col min="16132" max="16132" width="20.42578125" style="1" customWidth="1"/>
    <col min="16133" max="16139" width="11.85546875" style="1" customWidth="1"/>
    <col min="16140" max="16140" width="1.42578125" style="1" customWidth="1"/>
    <col min="16141" max="16384" width="9.140625" style="1"/>
  </cols>
  <sheetData>
    <row r="1" spans="2:13" ht="3.75" customHeight="1" thickBot="1" x14ac:dyDescent="0.25"/>
    <row r="2" spans="2:13" ht="13.5" thickTop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3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7"/>
    </row>
    <row r="4" spans="2:13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3" x14ac:dyDescent="0.2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3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7"/>
    </row>
    <row r="7" spans="2:13" x14ac:dyDescent="0.2">
      <c r="B7" s="5"/>
      <c r="C7" s="6"/>
      <c r="D7" s="6"/>
      <c r="E7" s="6"/>
      <c r="F7" s="6"/>
      <c r="G7" s="6"/>
      <c r="H7" s="6"/>
      <c r="I7" s="6"/>
      <c r="J7" s="6"/>
      <c r="K7" s="6"/>
      <c r="L7" s="7"/>
    </row>
    <row r="8" spans="2:13" x14ac:dyDescent="0.2">
      <c r="B8" s="5"/>
      <c r="C8" s="6"/>
      <c r="D8" s="6"/>
      <c r="E8" s="6"/>
      <c r="F8" s="6"/>
      <c r="G8" s="6"/>
      <c r="H8" s="6"/>
      <c r="I8" s="6"/>
      <c r="J8" s="6"/>
      <c r="K8" s="6"/>
      <c r="L8" s="7"/>
    </row>
    <row r="9" spans="2:13" x14ac:dyDescent="0.2">
      <c r="B9" s="5"/>
      <c r="C9" s="6"/>
      <c r="D9" s="6"/>
      <c r="E9" s="6"/>
      <c r="F9" s="6"/>
      <c r="G9" s="6"/>
      <c r="H9" s="6"/>
      <c r="I9" s="6"/>
      <c r="J9" s="6"/>
      <c r="K9" s="6"/>
      <c r="L9" s="7"/>
    </row>
    <row r="10" spans="2:13" ht="21" customHeight="1" x14ac:dyDescent="0.35">
      <c r="B10" s="5"/>
      <c r="C10" s="159" t="s">
        <v>160</v>
      </c>
      <c r="D10" s="159"/>
      <c r="E10" s="159"/>
      <c r="F10" s="159"/>
      <c r="G10" s="159"/>
      <c r="H10" s="159"/>
      <c r="I10" s="159"/>
      <c r="J10" s="159"/>
      <c r="K10" s="159"/>
      <c r="L10" s="7"/>
    </row>
    <row r="11" spans="2:13" x14ac:dyDescent="0.2">
      <c r="B11" s="5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2:13" ht="21" customHeight="1" x14ac:dyDescent="0.35">
      <c r="B12" s="5"/>
      <c r="C12" s="159" t="s">
        <v>170</v>
      </c>
      <c r="D12" s="159"/>
      <c r="E12" s="159"/>
      <c r="F12" s="159"/>
      <c r="G12" s="159"/>
      <c r="H12" s="159"/>
      <c r="I12" s="159"/>
      <c r="J12" s="159"/>
      <c r="K12" s="159"/>
      <c r="L12" s="7"/>
    </row>
    <row r="13" spans="2:13" x14ac:dyDescent="0.2">
      <c r="B13" s="5"/>
      <c r="C13" s="6"/>
      <c r="D13" s="6"/>
      <c r="E13" s="6"/>
      <c r="F13" s="6"/>
      <c r="G13" s="6"/>
      <c r="H13" s="6"/>
      <c r="I13" s="6"/>
      <c r="J13" s="6"/>
      <c r="K13" s="104" t="str">
        <f>"Version "&amp;(MAX(Version!A:A))</f>
        <v>Version 5</v>
      </c>
      <c r="L13" s="7"/>
    </row>
    <row r="14" spans="2:13" s="10" customFormat="1" ht="35.25" customHeight="1" x14ac:dyDescent="0.2">
      <c r="B14" s="8"/>
      <c r="C14" s="155" t="s">
        <v>237</v>
      </c>
      <c r="D14" s="156"/>
      <c r="E14" s="156"/>
      <c r="F14" s="156"/>
      <c r="G14" s="156"/>
      <c r="H14" s="156"/>
      <c r="I14" s="156"/>
      <c r="J14" s="156"/>
      <c r="K14" s="156"/>
      <c r="L14" s="9"/>
      <c r="M14" s="1"/>
    </row>
    <row r="15" spans="2:13" ht="6" customHeight="1" x14ac:dyDescent="0.2">
      <c r="B15" s="5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2:13" s="10" customFormat="1" ht="50.25" customHeight="1" x14ac:dyDescent="0.2">
      <c r="B16" s="8"/>
      <c r="C16" s="155" t="s">
        <v>234</v>
      </c>
      <c r="D16" s="156"/>
      <c r="E16" s="156"/>
      <c r="F16" s="156"/>
      <c r="G16" s="156"/>
      <c r="H16" s="156"/>
      <c r="I16" s="156"/>
      <c r="J16" s="156"/>
      <c r="K16" s="156"/>
      <c r="L16" s="9"/>
      <c r="M16" s="1"/>
    </row>
    <row r="17" spans="2:13" s="10" customFormat="1" ht="19.5" customHeight="1" x14ac:dyDescent="0.2">
      <c r="B17" s="8"/>
      <c r="C17" s="102" t="s">
        <v>235</v>
      </c>
      <c r="D17" s="155" t="s">
        <v>238</v>
      </c>
      <c r="E17" s="156"/>
      <c r="F17" s="156"/>
      <c r="G17" s="156"/>
      <c r="H17" s="156"/>
      <c r="I17" s="156"/>
      <c r="J17" s="156"/>
      <c r="K17" s="156"/>
      <c r="L17" s="9"/>
      <c r="M17" s="1"/>
    </row>
    <row r="18" spans="2:13" s="10" customFormat="1" ht="19.5" customHeight="1" x14ac:dyDescent="0.2">
      <c r="B18" s="8"/>
      <c r="C18" s="102" t="s">
        <v>235</v>
      </c>
      <c r="D18" s="155" t="s">
        <v>239</v>
      </c>
      <c r="E18" s="156"/>
      <c r="F18" s="156"/>
      <c r="G18" s="156"/>
      <c r="H18" s="156"/>
      <c r="I18" s="156"/>
      <c r="J18" s="156"/>
      <c r="K18" s="156"/>
      <c r="L18" s="9"/>
      <c r="M18" s="1"/>
    </row>
    <row r="19" spans="2:13" s="10" customFormat="1" ht="19.5" customHeight="1" x14ac:dyDescent="0.2">
      <c r="B19" s="8"/>
      <c r="C19" s="102" t="s">
        <v>235</v>
      </c>
      <c r="D19" s="155" t="s">
        <v>240</v>
      </c>
      <c r="E19" s="156"/>
      <c r="F19" s="156"/>
      <c r="G19" s="156"/>
      <c r="H19" s="156"/>
      <c r="I19" s="156"/>
      <c r="J19" s="156"/>
      <c r="K19" s="156"/>
      <c r="L19" s="9"/>
      <c r="M19" s="1"/>
    </row>
    <row r="20" spans="2:13" s="10" customFormat="1" ht="31.5" customHeight="1" x14ac:dyDescent="0.2">
      <c r="B20" s="8"/>
      <c r="C20" s="103" t="s">
        <v>235</v>
      </c>
      <c r="D20" s="155" t="s">
        <v>241</v>
      </c>
      <c r="E20" s="156"/>
      <c r="F20" s="156"/>
      <c r="G20" s="156"/>
      <c r="H20" s="156"/>
      <c r="I20" s="156"/>
      <c r="J20" s="156"/>
      <c r="K20" s="156"/>
      <c r="L20" s="9"/>
      <c r="M20" s="1"/>
    </row>
    <row r="21" spans="2:13" s="10" customFormat="1" ht="15" x14ac:dyDescent="0.2">
      <c r="B21" s="8"/>
      <c r="C21" s="158" t="s">
        <v>236</v>
      </c>
      <c r="D21" s="158"/>
      <c r="E21" s="158"/>
      <c r="F21" s="158"/>
      <c r="G21" s="158"/>
      <c r="H21" s="158"/>
      <c r="I21" s="158"/>
      <c r="J21" s="158"/>
      <c r="K21" s="158"/>
      <c r="L21" s="9"/>
      <c r="M21" s="1"/>
    </row>
    <row r="22" spans="2:13" ht="6" customHeight="1" x14ac:dyDescent="0.2">
      <c r="B22" s="5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2:13" s="10" customFormat="1" ht="22.5" customHeight="1" x14ac:dyDescent="0.2">
      <c r="B23" s="8"/>
      <c r="C23" s="11" t="s">
        <v>161</v>
      </c>
      <c r="D23" s="12"/>
      <c r="E23" s="12"/>
      <c r="F23" s="12"/>
      <c r="G23" s="12"/>
      <c r="H23" s="12"/>
      <c r="I23" s="12"/>
      <c r="J23" s="12"/>
      <c r="K23" s="12"/>
      <c r="L23" s="9"/>
      <c r="M23" s="1"/>
    </row>
    <row r="24" spans="2:13" s="10" customFormat="1" ht="19.5" customHeight="1" x14ac:dyDescent="0.2">
      <c r="B24" s="8"/>
      <c r="C24" s="157" t="s">
        <v>162</v>
      </c>
      <c r="D24" s="157"/>
      <c r="E24" s="157"/>
      <c r="F24" s="157"/>
      <c r="G24" s="157"/>
      <c r="H24" s="157"/>
      <c r="I24" s="157"/>
      <c r="J24" s="157"/>
      <c r="K24" s="157"/>
      <c r="L24" s="9"/>
      <c r="M24" s="1"/>
    </row>
    <row r="25" spans="2:13" s="10" customFormat="1" ht="19.5" customHeight="1" x14ac:dyDescent="0.2">
      <c r="B25" s="8"/>
      <c r="C25" s="157" t="s">
        <v>208</v>
      </c>
      <c r="D25" s="157"/>
      <c r="E25" s="157"/>
      <c r="F25" s="157"/>
      <c r="G25" s="157"/>
      <c r="H25" s="157"/>
      <c r="I25" s="157"/>
      <c r="J25" s="157"/>
      <c r="K25" s="157"/>
      <c r="L25" s="9"/>
      <c r="M25" s="1"/>
    </row>
    <row r="26" spans="2:13" s="10" customFormat="1" ht="19.5" customHeight="1" x14ac:dyDescent="0.2">
      <c r="B26" s="8"/>
      <c r="C26" s="157" t="s">
        <v>163</v>
      </c>
      <c r="D26" s="157"/>
      <c r="E26" s="157"/>
      <c r="F26" s="157"/>
      <c r="G26" s="157"/>
      <c r="H26" s="157"/>
      <c r="I26" s="157"/>
      <c r="J26" s="157"/>
      <c r="K26" s="157"/>
      <c r="L26" s="9"/>
      <c r="M26" s="1"/>
    </row>
    <row r="27" spans="2:13" ht="6" customHeight="1" x14ac:dyDescent="0.2">
      <c r="B27" s="5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spans="2:13" s="10" customFormat="1" ht="22.5" customHeight="1" x14ac:dyDescent="0.2">
      <c r="B28" s="8"/>
      <c r="C28" s="11" t="s">
        <v>164</v>
      </c>
      <c r="D28" s="12"/>
      <c r="E28" s="12"/>
      <c r="F28" s="12"/>
      <c r="G28" s="12"/>
      <c r="H28" s="12"/>
      <c r="I28" s="12"/>
      <c r="J28" s="12"/>
      <c r="K28" s="12"/>
      <c r="L28" s="9"/>
      <c r="M28" s="1"/>
    </row>
    <row r="29" spans="2:13" s="10" customFormat="1" ht="19.5" customHeight="1" x14ac:dyDescent="0.2">
      <c r="B29" s="8"/>
      <c r="C29" s="157" t="s">
        <v>165</v>
      </c>
      <c r="D29" s="157"/>
      <c r="E29" s="157"/>
      <c r="F29" s="157"/>
      <c r="G29" s="157"/>
      <c r="H29" s="157"/>
      <c r="I29" s="157"/>
      <c r="J29" s="157"/>
      <c r="K29" s="157"/>
      <c r="L29" s="9"/>
      <c r="M29" s="1"/>
    </row>
    <row r="30" spans="2:13" ht="6" customHeight="1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2:13" s="10" customFormat="1" ht="22.5" customHeight="1" x14ac:dyDescent="0.2">
      <c r="B31" s="8"/>
      <c r="C31" s="11" t="s">
        <v>166</v>
      </c>
      <c r="D31" s="12"/>
      <c r="E31" s="12"/>
      <c r="F31" s="12"/>
      <c r="G31" s="12"/>
      <c r="H31" s="12"/>
      <c r="I31" s="12"/>
      <c r="J31" s="12"/>
      <c r="K31" s="12"/>
      <c r="L31" s="9"/>
      <c r="M31" s="1"/>
    </row>
    <row r="32" spans="2:13" s="10" customFormat="1" ht="22.5" customHeight="1" x14ac:dyDescent="0.2">
      <c r="B32" s="8"/>
      <c r="C32" s="154" t="s">
        <v>167</v>
      </c>
      <c r="D32" s="154"/>
      <c r="E32" s="154"/>
      <c r="F32" s="154"/>
      <c r="G32" s="154"/>
      <c r="H32" s="154"/>
      <c r="I32" s="154"/>
      <c r="J32" s="154"/>
      <c r="K32" s="154"/>
      <c r="L32" s="9"/>
      <c r="M32" s="1"/>
    </row>
    <row r="33" spans="2:13" s="10" customFormat="1" ht="22.5" customHeight="1" x14ac:dyDescent="0.2">
      <c r="B33" s="8"/>
      <c r="C33" s="154" t="s">
        <v>168</v>
      </c>
      <c r="D33" s="154"/>
      <c r="E33" s="154"/>
      <c r="F33" s="154"/>
      <c r="G33" s="154"/>
      <c r="H33" s="154"/>
      <c r="I33" s="154"/>
      <c r="J33" s="154"/>
      <c r="K33" s="154"/>
      <c r="L33" s="9"/>
      <c r="M33" s="1"/>
    </row>
    <row r="34" spans="2:13" s="10" customFormat="1" ht="22.5" customHeight="1" x14ac:dyDescent="0.2">
      <c r="B34" s="8"/>
      <c r="C34" s="154" t="s">
        <v>169</v>
      </c>
      <c r="D34" s="154"/>
      <c r="E34" s="154"/>
      <c r="F34" s="154"/>
      <c r="G34" s="154"/>
      <c r="H34" s="154"/>
      <c r="I34" s="154"/>
      <c r="J34" s="154"/>
      <c r="K34" s="154"/>
      <c r="L34" s="9"/>
      <c r="M34" s="1"/>
    </row>
    <row r="35" spans="2:13" ht="13.5" thickBot="1" x14ac:dyDescent="0.25"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6"/>
    </row>
    <row r="36" spans="2:13" ht="13.5" thickTop="1" x14ac:dyDescent="0.2"/>
    <row r="37" spans="2:13" ht="15" x14ac:dyDescent="0.25">
      <c r="C37" s="17"/>
    </row>
    <row r="38" spans="2:13" ht="15" x14ac:dyDescent="0.25">
      <c r="C38" s="17"/>
    </row>
  </sheetData>
  <sheetProtection sheet="1" objects="1" scenarios="1"/>
  <mergeCells count="16">
    <mergeCell ref="D18:K18"/>
    <mergeCell ref="C10:K10"/>
    <mergeCell ref="C12:K12"/>
    <mergeCell ref="C14:K14"/>
    <mergeCell ref="C16:K16"/>
    <mergeCell ref="D17:K17"/>
    <mergeCell ref="C32:K32"/>
    <mergeCell ref="C33:K33"/>
    <mergeCell ref="C34:K34"/>
    <mergeCell ref="D19:K19"/>
    <mergeCell ref="C24:K24"/>
    <mergeCell ref="C25:K25"/>
    <mergeCell ref="C26:K26"/>
    <mergeCell ref="C29:K29"/>
    <mergeCell ref="D20:K20"/>
    <mergeCell ref="C21:K21"/>
  </mergeCells>
  <hyperlinks>
    <hyperlink ref="C32:K32" r:id="rId1" display=" - There is extensive guidance on all twenty Energy MAP steps at www.seai.ie/energymap (click here)" xr:uid="{00000000-0004-0000-0000-000000000000}"/>
    <hyperlink ref="C33:K33" r:id="rId2" display=" - Click here to see SEAI's suite of supports to help public bodies reach their 33% energy-efficiency targets by 2020" xr:uid="{00000000-0004-0000-0000-000001000000}"/>
    <hyperlink ref="C34:K34" r:id="rId3" display=" - Click here to see SEAI's suite of supports to help public bodies reach their 33% energy-efficiency targets by 2020" xr:uid="{00000000-0004-0000-0000-000002000000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autoPageBreaks="0"/>
  </sheetPr>
  <dimension ref="A1:AC42"/>
  <sheetViews>
    <sheetView showGridLines="0" zoomScaleNormal="100" workbookViewId="0">
      <pane ySplit="3" topLeftCell="A4" activePane="bottomLeft" state="frozen"/>
      <selection pane="bottomLeft" activeCell="C7" sqref="C7"/>
    </sheetView>
  </sheetViews>
  <sheetFormatPr defaultRowHeight="12" x14ac:dyDescent="0.2"/>
  <cols>
    <col min="1" max="1" width="30.28515625" style="110" customWidth="1"/>
    <col min="2" max="2" width="6" style="110" hidden="1" customWidth="1"/>
    <col min="3" max="3" width="7.7109375" style="110" customWidth="1"/>
    <col min="4" max="4" width="9.28515625" style="110" customWidth="1"/>
    <col min="5" max="5" width="7.7109375" style="110" customWidth="1"/>
    <col min="6" max="6" width="6" style="110" hidden="1" customWidth="1"/>
    <col min="7" max="7" width="10.140625" style="110" customWidth="1"/>
    <col min="8" max="8" width="7.28515625" style="110" customWidth="1"/>
    <col min="9" max="12" width="10" style="110" customWidth="1"/>
    <col min="13" max="13" width="8.5703125" style="110" customWidth="1"/>
    <col min="14" max="14" width="11.5703125" style="110" customWidth="1"/>
    <col min="15" max="15" width="8.5703125" style="110" customWidth="1"/>
    <col min="16" max="19" width="7.140625" style="110" customWidth="1"/>
    <col min="20" max="20" width="7.42578125" style="110" customWidth="1"/>
    <col min="21" max="21" width="7" style="110" customWidth="1"/>
    <col min="22" max="22" width="11.42578125" style="110" customWidth="1"/>
    <col min="23" max="24" width="11.42578125" style="113" customWidth="1"/>
    <col min="25" max="25" width="18.7109375" style="113" customWidth="1"/>
    <col min="26" max="26" width="11.42578125" style="113" customWidth="1"/>
    <col min="27" max="16384" width="9.140625" style="113"/>
  </cols>
  <sheetData>
    <row r="1" spans="1:29" ht="53.25" customHeight="1" x14ac:dyDescent="0.2">
      <c r="A1" s="106"/>
      <c r="B1" s="106"/>
      <c r="C1" s="173" t="s">
        <v>233</v>
      </c>
      <c r="D1" s="173"/>
      <c r="E1" s="173"/>
      <c r="F1" s="173"/>
      <c r="G1" s="173"/>
      <c r="H1" s="173"/>
      <c r="I1" s="173"/>
      <c r="J1" s="173"/>
      <c r="K1" s="173"/>
      <c r="L1" s="173"/>
      <c r="M1" s="108"/>
      <c r="N1" s="109"/>
      <c r="U1" s="111"/>
      <c r="W1" s="112"/>
    </row>
    <row r="2" spans="1:29" ht="15" customHeight="1" x14ac:dyDescent="0.2">
      <c r="A2" s="106"/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109"/>
      <c r="U2" s="111"/>
      <c r="W2" s="112"/>
    </row>
    <row r="3" spans="1:29" ht="3" customHeight="1" thickBot="1" x14ac:dyDescent="0.25">
      <c r="A3" s="109"/>
      <c r="B3" s="109"/>
      <c r="C3" s="109"/>
      <c r="D3" s="109"/>
      <c r="E3" s="108"/>
      <c r="F3" s="108"/>
      <c r="G3" s="108"/>
      <c r="H3" s="108"/>
      <c r="I3" s="108"/>
      <c r="J3" s="108"/>
      <c r="K3" s="108"/>
      <c r="L3" s="108"/>
      <c r="M3" s="108"/>
      <c r="N3" s="109"/>
      <c r="U3" s="111"/>
      <c r="W3" s="112"/>
    </row>
    <row r="4" spans="1:29" ht="26.25" customHeight="1" x14ac:dyDescent="0.2">
      <c r="A4" s="114" t="s">
        <v>25</v>
      </c>
      <c r="B4" s="115"/>
      <c r="C4" s="116"/>
      <c r="D4" s="116"/>
      <c r="E4" s="116"/>
      <c r="F4" s="117"/>
      <c r="G4" s="118"/>
      <c r="H4" s="119"/>
      <c r="I4" s="108"/>
      <c r="J4" s="108"/>
      <c r="K4" s="108"/>
      <c r="L4" s="108"/>
      <c r="M4" s="108"/>
      <c r="N4" s="109"/>
      <c r="U4" s="111"/>
      <c r="W4" s="112"/>
    </row>
    <row r="5" spans="1:29" ht="23.25" customHeight="1" x14ac:dyDescent="0.2">
      <c r="A5" s="184" t="s">
        <v>231</v>
      </c>
      <c r="B5" s="180"/>
      <c r="C5" s="179" t="s">
        <v>16</v>
      </c>
      <c r="D5" s="180"/>
      <c r="E5" s="181" t="s">
        <v>26</v>
      </c>
      <c r="F5" s="182"/>
      <c r="G5" s="183"/>
      <c r="H5" s="119"/>
      <c r="I5" s="108"/>
      <c r="J5" s="108"/>
      <c r="K5" s="108"/>
      <c r="L5" s="108"/>
      <c r="M5" s="108"/>
      <c r="N5" s="109"/>
      <c r="O5" s="113"/>
      <c r="P5" s="113"/>
      <c r="Q5" s="113"/>
      <c r="R5" s="113"/>
      <c r="S5" s="113"/>
      <c r="U5" s="111"/>
      <c r="V5" s="160" t="s">
        <v>200</v>
      </c>
      <c r="W5" s="160"/>
      <c r="X5" s="160"/>
      <c r="Y5" s="160"/>
      <c r="Z5" s="160"/>
      <c r="AA5" s="160"/>
      <c r="AB5" s="160"/>
      <c r="AC5" s="160"/>
    </row>
    <row r="6" spans="1:29" ht="13.5" customHeight="1" x14ac:dyDescent="0.2">
      <c r="A6" s="120" t="s">
        <v>2</v>
      </c>
      <c r="B6" s="121"/>
      <c r="C6" s="105"/>
      <c r="D6" s="122" t="s">
        <v>14</v>
      </c>
      <c r="E6" s="86">
        <v>0.51900000000000002</v>
      </c>
      <c r="F6" s="123"/>
      <c r="G6" s="124" t="s">
        <v>172</v>
      </c>
      <c r="H6" s="119"/>
      <c r="I6" s="108"/>
      <c r="J6" s="108"/>
      <c r="K6" s="108"/>
      <c r="L6" s="108"/>
      <c r="M6" s="108"/>
      <c r="N6" s="109"/>
      <c r="O6" s="113"/>
      <c r="P6" s="113"/>
      <c r="Q6" s="113"/>
      <c r="R6" s="113"/>
      <c r="S6" s="113"/>
      <c r="U6" s="111"/>
      <c r="V6" s="95" t="s">
        <v>2</v>
      </c>
      <c r="W6" s="95" t="s">
        <v>19</v>
      </c>
      <c r="X6" s="95" t="s">
        <v>23</v>
      </c>
      <c r="Y6" s="95" t="s">
        <v>31</v>
      </c>
      <c r="Z6" s="95" t="s">
        <v>20</v>
      </c>
      <c r="AA6" s="95" t="str">
        <f>IF(I23="","",I23)</f>
        <v>Low (no downtime)</v>
      </c>
      <c r="AB6" s="95" t="str">
        <f>IF(K23="","",K23)</f>
        <v>Many</v>
      </c>
      <c r="AC6" s="125"/>
    </row>
    <row r="7" spans="1:29" ht="13.5" customHeight="1" x14ac:dyDescent="0.2">
      <c r="A7" s="120" t="s">
        <v>12</v>
      </c>
      <c r="B7" s="121"/>
      <c r="C7" s="105"/>
      <c r="D7" s="122" t="s">
        <v>14</v>
      </c>
      <c r="E7" s="86">
        <v>0.20599999999999999</v>
      </c>
      <c r="F7" s="123"/>
      <c r="G7" s="124" t="s">
        <v>172</v>
      </c>
      <c r="H7" s="119"/>
      <c r="I7" s="108"/>
      <c r="J7" s="108"/>
      <c r="K7" s="108"/>
      <c r="L7" s="108"/>
      <c r="M7" s="108"/>
      <c r="N7" s="109"/>
      <c r="O7" s="113"/>
      <c r="P7" s="113"/>
      <c r="Q7" s="113"/>
      <c r="R7" s="113"/>
      <c r="S7" s="113"/>
      <c r="U7" s="111"/>
      <c r="V7" s="96" t="s">
        <v>12</v>
      </c>
      <c r="W7" s="95" t="s">
        <v>17</v>
      </c>
      <c r="X7" s="95" t="s">
        <v>24</v>
      </c>
      <c r="Y7" s="95" t="s">
        <v>29</v>
      </c>
      <c r="Z7" s="95" t="s">
        <v>21</v>
      </c>
      <c r="AA7" s="95" t="str">
        <f t="shared" ref="AA7:AA10" si="0">IF(I24="","",I24)</f>
        <v>N/a</v>
      </c>
      <c r="AB7" s="95" t="str">
        <f t="shared" ref="AB7:AB10" si="1">IF(K24="","",K24)</f>
        <v>N/a</v>
      </c>
      <c r="AC7" s="125"/>
    </row>
    <row r="8" spans="1:29" ht="13.5" customHeight="1" x14ac:dyDescent="0.2">
      <c r="A8" s="120" t="s">
        <v>13</v>
      </c>
      <c r="B8" s="121"/>
      <c r="C8" s="105"/>
      <c r="D8" s="122" t="s">
        <v>14</v>
      </c>
      <c r="E8" s="86">
        <v>0.245</v>
      </c>
      <c r="F8" s="123"/>
      <c r="G8" s="124" t="s">
        <v>172</v>
      </c>
      <c r="H8" s="119"/>
      <c r="I8" s="108"/>
      <c r="J8" s="108"/>
      <c r="K8" s="108"/>
      <c r="L8" s="108"/>
      <c r="M8" s="108"/>
      <c r="N8" s="109"/>
      <c r="O8" s="113"/>
      <c r="P8" s="113"/>
      <c r="Q8" s="113"/>
      <c r="R8" s="113"/>
      <c r="S8" s="113"/>
      <c r="U8" s="111"/>
      <c r="V8" s="95" t="s">
        <v>13</v>
      </c>
      <c r="W8" s="95" t="s">
        <v>18</v>
      </c>
      <c r="X8" s="95" t="s">
        <v>215</v>
      </c>
      <c r="Y8" s="95" t="s">
        <v>133</v>
      </c>
      <c r="Z8" s="95" t="s">
        <v>22</v>
      </c>
      <c r="AA8" s="95" t="str">
        <f t="shared" si="0"/>
        <v>Medium (some downtime)</v>
      </c>
      <c r="AB8" s="95" t="str">
        <f t="shared" si="1"/>
        <v>Some</v>
      </c>
      <c r="AC8" s="125"/>
    </row>
    <row r="9" spans="1:29" ht="13.5" customHeight="1" x14ac:dyDescent="0.2">
      <c r="A9" s="120" t="s">
        <v>230</v>
      </c>
      <c r="B9" s="121"/>
      <c r="C9" s="105"/>
      <c r="D9" s="122" t="s">
        <v>14</v>
      </c>
      <c r="E9" s="86"/>
      <c r="F9" s="123"/>
      <c r="G9" s="124" t="s">
        <v>172</v>
      </c>
      <c r="H9" s="119"/>
      <c r="I9" s="108"/>
      <c r="J9" s="108"/>
      <c r="K9" s="108"/>
      <c r="L9" s="108"/>
      <c r="M9" s="108"/>
      <c r="N9" s="109"/>
      <c r="O9" s="113"/>
      <c r="P9" s="113"/>
      <c r="Q9" s="113"/>
      <c r="R9" s="113"/>
      <c r="S9" s="113"/>
      <c r="U9" s="111"/>
      <c r="V9" s="95" t="s">
        <v>10</v>
      </c>
      <c r="W9" s="125"/>
      <c r="X9" s="95" t="s">
        <v>216</v>
      </c>
      <c r="Y9" s="95" t="s">
        <v>132</v>
      </c>
      <c r="Z9" s="97"/>
      <c r="AA9" s="95" t="str">
        <f t="shared" si="0"/>
        <v>N/a</v>
      </c>
      <c r="AB9" s="95" t="str">
        <f t="shared" si="1"/>
        <v>N/a</v>
      </c>
      <c r="AC9" s="125"/>
    </row>
    <row r="10" spans="1:29" ht="13.5" customHeight="1" x14ac:dyDescent="0.2">
      <c r="A10" s="120" t="s">
        <v>171</v>
      </c>
      <c r="B10" s="121"/>
      <c r="C10" s="105"/>
      <c r="D10" s="122" t="s">
        <v>14</v>
      </c>
      <c r="E10" s="86">
        <v>0.26400000000000001</v>
      </c>
      <c r="F10" s="123"/>
      <c r="G10" s="124" t="s">
        <v>172</v>
      </c>
      <c r="H10" s="119"/>
      <c r="I10" s="108"/>
      <c r="J10" s="108"/>
      <c r="K10" s="108"/>
      <c r="L10" s="108"/>
      <c r="M10" s="108"/>
      <c r="N10" s="109"/>
      <c r="O10" s="113"/>
      <c r="P10" s="113"/>
      <c r="Q10" s="113"/>
      <c r="R10" s="113"/>
      <c r="S10" s="113"/>
      <c r="U10" s="111"/>
      <c r="V10" s="95" t="s">
        <v>171</v>
      </c>
      <c r="W10" s="95"/>
      <c r="X10" s="95"/>
      <c r="Y10" s="95" t="s">
        <v>28</v>
      </c>
      <c r="Z10" s="97"/>
      <c r="AA10" s="95" t="str">
        <f t="shared" si="0"/>
        <v>High (allot of downtime)</v>
      </c>
      <c r="AB10" s="95" t="str">
        <f t="shared" si="1"/>
        <v>Few</v>
      </c>
      <c r="AC10" s="125"/>
    </row>
    <row r="11" spans="1:29" ht="13.5" customHeight="1" thickBot="1" x14ac:dyDescent="0.25">
      <c r="A11" s="126" t="s">
        <v>15</v>
      </c>
      <c r="B11" s="127"/>
      <c r="C11" s="98"/>
      <c r="D11" s="128" t="s">
        <v>14</v>
      </c>
      <c r="E11" s="99"/>
      <c r="F11" s="129"/>
      <c r="G11" s="130" t="s">
        <v>172</v>
      </c>
      <c r="H11" s="119"/>
      <c r="I11" s="108"/>
      <c r="J11" s="108"/>
      <c r="K11" s="108"/>
      <c r="L11" s="108"/>
      <c r="M11" s="108"/>
      <c r="N11" s="109"/>
      <c r="O11" s="87"/>
      <c r="U11" s="111"/>
      <c r="V11" s="95" t="s">
        <v>15</v>
      </c>
      <c r="W11" s="131"/>
      <c r="X11" s="125"/>
      <c r="Y11" s="95"/>
      <c r="Z11" s="125"/>
      <c r="AA11" s="125"/>
      <c r="AB11" s="125"/>
      <c r="AC11" s="125"/>
    </row>
    <row r="12" spans="1:29" ht="21.75" customHeight="1" thickBot="1" x14ac:dyDescent="0.25">
      <c r="A12" s="119"/>
      <c r="B12" s="119"/>
      <c r="C12" s="119"/>
      <c r="D12" s="119"/>
      <c r="E12" s="119"/>
      <c r="F12" s="119"/>
      <c r="G12" s="119"/>
      <c r="H12" s="119"/>
      <c r="I12" s="119"/>
      <c r="J12" s="108"/>
      <c r="K12" s="108"/>
      <c r="L12" s="108"/>
      <c r="M12" s="108"/>
      <c r="N12" s="109"/>
      <c r="U12" s="111"/>
      <c r="W12" s="112"/>
    </row>
    <row r="13" spans="1:29" ht="26.25" customHeight="1" x14ac:dyDescent="0.2">
      <c r="A13" s="114" t="s">
        <v>175</v>
      </c>
      <c r="B13" s="132"/>
      <c r="C13" s="132"/>
      <c r="D13" s="118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29" ht="27.75" customHeight="1" x14ac:dyDescent="0.2">
      <c r="A14" s="174" t="s">
        <v>229</v>
      </c>
      <c r="B14" s="175"/>
      <c r="C14" s="175"/>
      <c r="D14" s="176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29" x14ac:dyDescent="0.2">
      <c r="A15" s="120" t="s">
        <v>19</v>
      </c>
      <c r="B15" s="121"/>
      <c r="C15" s="177"/>
      <c r="D15" s="178"/>
      <c r="E15" s="109"/>
      <c r="F15" s="109"/>
      <c r="G15" s="109"/>
      <c r="H15" s="109"/>
      <c r="I15" s="109"/>
      <c r="J15" s="109"/>
      <c r="K15" s="109"/>
      <c r="L15" s="109"/>
      <c r="M15" s="109"/>
      <c r="N15" s="109"/>
    </row>
    <row r="16" spans="1:29" x14ac:dyDescent="0.2">
      <c r="A16" s="120" t="s">
        <v>17</v>
      </c>
      <c r="B16" s="121"/>
      <c r="C16" s="177"/>
      <c r="D16" s="178"/>
      <c r="E16" s="109"/>
      <c r="F16" s="109"/>
      <c r="G16" s="109"/>
      <c r="H16" s="109"/>
      <c r="I16" s="109"/>
      <c r="J16" s="109"/>
      <c r="K16" s="109"/>
      <c r="L16" s="109"/>
      <c r="M16" s="109"/>
      <c r="N16" s="109"/>
    </row>
    <row r="17" spans="1:23" x14ac:dyDescent="0.2">
      <c r="A17" s="120" t="s">
        <v>18</v>
      </c>
      <c r="B17" s="121"/>
      <c r="C17" s="177"/>
      <c r="D17" s="178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spans="1:23" ht="12.75" thickBot="1" x14ac:dyDescent="0.25">
      <c r="A18" s="133"/>
      <c r="B18" s="134"/>
      <c r="C18" s="134"/>
      <c r="D18" s="135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23" ht="21.75" customHeight="1" thickBot="1" x14ac:dyDescent="0.25">
      <c r="A19" s="119"/>
      <c r="B19" s="119"/>
      <c r="C19" s="119"/>
      <c r="D19" s="119"/>
      <c r="E19" s="119"/>
      <c r="F19" s="119"/>
      <c r="G19" s="119"/>
      <c r="H19" s="119"/>
      <c r="I19" s="119"/>
      <c r="J19" s="108"/>
      <c r="K19" s="108"/>
      <c r="L19" s="108"/>
      <c r="M19" s="108"/>
      <c r="N19" s="109"/>
      <c r="U19" s="111"/>
      <c r="W19" s="112"/>
    </row>
    <row r="20" spans="1:23" ht="26.25" customHeight="1" x14ac:dyDescent="0.2">
      <c r="A20" s="161" t="s">
        <v>228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08"/>
      <c r="N20" s="109"/>
    </row>
    <row r="21" spans="1:23" ht="18.75" customHeight="1" thickBot="1" x14ac:dyDescent="0.25">
      <c r="A21" s="164" t="s">
        <v>191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6"/>
      <c r="M21" s="108"/>
      <c r="N21" s="109"/>
    </row>
    <row r="22" spans="1:23" x14ac:dyDescent="0.2">
      <c r="A22" s="136" t="s">
        <v>176</v>
      </c>
      <c r="B22" s="137"/>
      <c r="C22" s="138" t="s">
        <v>177</v>
      </c>
      <c r="D22" s="139"/>
      <c r="E22" s="138"/>
      <c r="F22" s="137"/>
      <c r="G22" s="138" t="s">
        <v>178</v>
      </c>
      <c r="H22" s="139"/>
      <c r="I22" s="138" t="s">
        <v>192</v>
      </c>
      <c r="J22" s="139"/>
      <c r="K22" s="137" t="s">
        <v>179</v>
      </c>
      <c r="L22" s="140"/>
      <c r="M22" s="108"/>
      <c r="N22" s="109"/>
    </row>
    <row r="23" spans="1:23" x14ac:dyDescent="0.2">
      <c r="A23" s="141">
        <v>100</v>
      </c>
      <c r="B23" s="142">
        <v>0</v>
      </c>
      <c r="C23" s="143" t="s">
        <v>180</v>
      </c>
      <c r="D23" s="88">
        <v>1</v>
      </c>
      <c r="E23" s="144" t="s">
        <v>181</v>
      </c>
      <c r="F23" s="142">
        <v>0</v>
      </c>
      <c r="G23" s="145" t="s">
        <v>180</v>
      </c>
      <c r="H23" s="89">
        <v>2500</v>
      </c>
      <c r="I23" s="169" t="s">
        <v>182</v>
      </c>
      <c r="J23" s="170"/>
      <c r="K23" s="167" t="s">
        <v>183</v>
      </c>
      <c r="L23" s="168"/>
      <c r="M23" s="108"/>
      <c r="N23" s="109"/>
    </row>
    <row r="24" spans="1:23" x14ac:dyDescent="0.2">
      <c r="A24" s="141">
        <v>75</v>
      </c>
      <c r="B24" s="142">
        <f>D23</f>
        <v>1</v>
      </c>
      <c r="C24" s="145" t="s">
        <v>180</v>
      </c>
      <c r="D24" s="90">
        <v>2</v>
      </c>
      <c r="E24" s="122" t="s">
        <v>184</v>
      </c>
      <c r="F24" s="142">
        <f>H23</f>
        <v>2500</v>
      </c>
      <c r="G24" s="145" t="s">
        <v>180</v>
      </c>
      <c r="H24" s="91">
        <v>5000</v>
      </c>
      <c r="I24" s="171" t="s">
        <v>202</v>
      </c>
      <c r="J24" s="172"/>
      <c r="K24" s="167" t="s">
        <v>202</v>
      </c>
      <c r="L24" s="168"/>
      <c r="M24" s="108"/>
      <c r="N24" s="109"/>
    </row>
    <row r="25" spans="1:23" x14ac:dyDescent="0.2">
      <c r="A25" s="141">
        <v>50</v>
      </c>
      <c r="B25" s="142">
        <f t="shared" ref="B25:B26" si="2">D24</f>
        <v>2</v>
      </c>
      <c r="C25" s="145" t="s">
        <v>180</v>
      </c>
      <c r="D25" s="90">
        <v>3</v>
      </c>
      <c r="E25" s="122" t="s">
        <v>184</v>
      </c>
      <c r="F25" s="142">
        <f t="shared" ref="F25:F26" si="3">H24</f>
        <v>5000</v>
      </c>
      <c r="G25" s="145" t="s">
        <v>180</v>
      </c>
      <c r="H25" s="91">
        <v>10000</v>
      </c>
      <c r="I25" s="171" t="s">
        <v>185</v>
      </c>
      <c r="J25" s="172"/>
      <c r="K25" s="167" t="s">
        <v>186</v>
      </c>
      <c r="L25" s="168"/>
      <c r="M25" s="108"/>
      <c r="N25" s="109"/>
    </row>
    <row r="26" spans="1:23" x14ac:dyDescent="0.2">
      <c r="A26" s="141">
        <v>25</v>
      </c>
      <c r="B26" s="142">
        <f t="shared" si="2"/>
        <v>3</v>
      </c>
      <c r="C26" s="145" t="s">
        <v>197</v>
      </c>
      <c r="D26" s="90">
        <v>5</v>
      </c>
      <c r="E26" s="122" t="s">
        <v>184</v>
      </c>
      <c r="F26" s="142">
        <f t="shared" si="3"/>
        <v>10000</v>
      </c>
      <c r="G26" s="145" t="s">
        <v>197</v>
      </c>
      <c r="H26" s="91">
        <v>30000</v>
      </c>
      <c r="I26" s="171" t="s">
        <v>202</v>
      </c>
      <c r="J26" s="172"/>
      <c r="K26" s="167" t="s">
        <v>202</v>
      </c>
      <c r="L26" s="168"/>
      <c r="M26" s="108"/>
      <c r="N26" s="109"/>
    </row>
    <row r="27" spans="1:23" x14ac:dyDescent="0.2">
      <c r="A27" s="141">
        <v>10</v>
      </c>
      <c r="B27" s="142"/>
      <c r="C27" s="145" t="s">
        <v>187</v>
      </c>
      <c r="D27" s="90">
        <v>5</v>
      </c>
      <c r="E27" s="122" t="s">
        <v>184</v>
      </c>
      <c r="F27" s="142"/>
      <c r="G27" s="145" t="s">
        <v>187</v>
      </c>
      <c r="H27" s="91">
        <v>30000</v>
      </c>
      <c r="I27" s="171" t="s">
        <v>188</v>
      </c>
      <c r="J27" s="172"/>
      <c r="K27" s="167" t="s">
        <v>189</v>
      </c>
      <c r="L27" s="168"/>
      <c r="M27" s="108"/>
      <c r="N27" s="109"/>
    </row>
    <row r="28" spans="1:23" ht="12.75" thickBot="1" x14ac:dyDescent="0.25">
      <c r="A28" s="146"/>
      <c r="B28" s="147"/>
      <c r="C28" s="148" t="s">
        <v>190</v>
      </c>
      <c r="D28" s="92">
        <v>0.5</v>
      </c>
      <c r="E28" s="149"/>
      <c r="F28" s="150"/>
      <c r="G28" s="151" t="s">
        <v>190</v>
      </c>
      <c r="H28" s="93">
        <v>0.2</v>
      </c>
      <c r="I28" s="151" t="s">
        <v>190</v>
      </c>
      <c r="J28" s="93">
        <v>0.15</v>
      </c>
      <c r="K28" s="152" t="s">
        <v>190</v>
      </c>
      <c r="L28" s="94">
        <v>0.15</v>
      </c>
      <c r="M28" s="108"/>
      <c r="N28" s="109"/>
    </row>
    <row r="29" spans="1:23" x14ac:dyDescent="0.2">
      <c r="A29" s="108"/>
      <c r="B29" s="108"/>
      <c r="C29" s="109"/>
      <c r="D29" s="108"/>
      <c r="E29" s="109"/>
      <c r="F29" s="109"/>
      <c r="G29" s="108"/>
      <c r="H29" s="109"/>
      <c r="I29" s="108"/>
      <c r="J29" s="109"/>
      <c r="K29" s="108"/>
      <c r="L29" s="109"/>
      <c r="M29" s="108"/>
      <c r="N29" s="109"/>
    </row>
    <row r="30" spans="1:23" x14ac:dyDescent="0.2">
      <c r="A30" s="108"/>
      <c r="B30" s="108"/>
      <c r="C30" s="109"/>
      <c r="D30" s="108"/>
      <c r="E30" s="109"/>
      <c r="F30" s="109"/>
      <c r="G30" s="108"/>
      <c r="H30" s="109"/>
      <c r="I30" s="108"/>
      <c r="J30" s="109"/>
      <c r="K30" s="108"/>
      <c r="L30" s="109"/>
      <c r="M30" s="108"/>
      <c r="N30" s="109"/>
    </row>
    <row r="31" spans="1:23" x14ac:dyDescent="0.2">
      <c r="A31" s="108"/>
      <c r="B31" s="108"/>
      <c r="C31" s="109"/>
      <c r="D31" s="108"/>
      <c r="E31" s="109"/>
      <c r="F31" s="109"/>
      <c r="G31" s="108"/>
      <c r="H31" s="109"/>
      <c r="I31" s="108"/>
      <c r="J31" s="109"/>
      <c r="K31" s="108"/>
      <c r="L31" s="109"/>
      <c r="M31" s="108"/>
      <c r="N31" s="109"/>
    </row>
    <row r="32" spans="1:23" x14ac:dyDescent="0.2">
      <c r="A32" s="108"/>
      <c r="B32" s="108"/>
      <c r="C32" s="109"/>
      <c r="D32" s="108"/>
      <c r="E32" s="109"/>
      <c r="F32" s="109"/>
      <c r="G32" s="108"/>
      <c r="H32" s="109"/>
      <c r="I32" s="108"/>
      <c r="J32" s="109"/>
      <c r="K32" s="108"/>
      <c r="L32" s="109"/>
      <c r="M32" s="108"/>
      <c r="N32" s="109"/>
    </row>
    <row r="33" spans="1:13" x14ac:dyDescent="0.2">
      <c r="A33" s="113"/>
      <c r="B33" s="113"/>
      <c r="D33" s="113"/>
      <c r="G33" s="113"/>
      <c r="I33" s="113"/>
      <c r="K33" s="113"/>
      <c r="M33" s="113"/>
    </row>
    <row r="34" spans="1:13" x14ac:dyDescent="0.2">
      <c r="A34" s="113"/>
      <c r="B34" s="113"/>
      <c r="D34" s="113"/>
      <c r="G34" s="113"/>
      <c r="I34" s="113"/>
      <c r="K34" s="113"/>
      <c r="M34" s="113"/>
    </row>
    <row r="35" spans="1:13" x14ac:dyDescent="0.2">
      <c r="A35" s="113"/>
      <c r="B35" s="113"/>
      <c r="D35" s="113"/>
      <c r="G35" s="113"/>
      <c r="I35" s="113"/>
      <c r="K35" s="113"/>
      <c r="M35" s="113"/>
    </row>
    <row r="36" spans="1:13" x14ac:dyDescent="0.2">
      <c r="A36" s="113"/>
      <c r="B36" s="113"/>
      <c r="D36" s="113"/>
      <c r="G36" s="113"/>
      <c r="I36" s="113"/>
      <c r="K36" s="113"/>
      <c r="M36" s="113"/>
    </row>
    <row r="37" spans="1:13" x14ac:dyDescent="0.2">
      <c r="A37" s="113"/>
      <c r="B37" s="113"/>
      <c r="D37" s="113"/>
      <c r="G37" s="113"/>
      <c r="I37" s="113"/>
      <c r="K37" s="113"/>
      <c r="M37" s="113"/>
    </row>
    <row r="38" spans="1:13" x14ac:dyDescent="0.2">
      <c r="A38" s="113"/>
      <c r="B38" s="113"/>
      <c r="D38" s="113"/>
      <c r="G38" s="113"/>
      <c r="I38" s="113"/>
      <c r="K38" s="113"/>
      <c r="M38" s="113"/>
    </row>
    <row r="39" spans="1:13" x14ac:dyDescent="0.2">
      <c r="A39" s="113"/>
      <c r="B39" s="113"/>
      <c r="D39" s="113"/>
      <c r="G39" s="113"/>
      <c r="I39" s="113"/>
      <c r="K39" s="113"/>
      <c r="M39" s="113"/>
    </row>
    <row r="40" spans="1:13" x14ac:dyDescent="0.2">
      <c r="A40" s="113"/>
      <c r="B40" s="113"/>
      <c r="D40" s="113"/>
      <c r="G40" s="113"/>
      <c r="I40" s="113"/>
      <c r="K40" s="113"/>
      <c r="M40" s="113"/>
    </row>
    <row r="41" spans="1:13" x14ac:dyDescent="0.2">
      <c r="A41" s="113"/>
      <c r="B41" s="113"/>
      <c r="D41" s="113"/>
      <c r="G41" s="113"/>
      <c r="I41" s="113"/>
      <c r="K41" s="113"/>
      <c r="M41" s="113"/>
    </row>
    <row r="42" spans="1:13" x14ac:dyDescent="0.2">
      <c r="A42" s="113"/>
      <c r="B42" s="113"/>
      <c r="D42" s="113"/>
      <c r="G42" s="113"/>
      <c r="I42" s="113"/>
      <c r="K42" s="113"/>
      <c r="M42" s="113"/>
    </row>
  </sheetData>
  <sheetProtection sheet="1" objects="1" scenarios="1"/>
  <mergeCells count="21">
    <mergeCell ref="C1:L1"/>
    <mergeCell ref="A14:D14"/>
    <mergeCell ref="C16:D16"/>
    <mergeCell ref="C17:D17"/>
    <mergeCell ref="C5:D5"/>
    <mergeCell ref="E5:G5"/>
    <mergeCell ref="C15:D15"/>
    <mergeCell ref="A5:B5"/>
    <mergeCell ref="V5:AC5"/>
    <mergeCell ref="A20:L20"/>
    <mergeCell ref="A21:L21"/>
    <mergeCell ref="K26:L26"/>
    <mergeCell ref="K27:L27"/>
    <mergeCell ref="I23:J23"/>
    <mergeCell ref="I24:J24"/>
    <mergeCell ref="I25:J25"/>
    <mergeCell ref="I26:J26"/>
    <mergeCell ref="I27:J27"/>
    <mergeCell ref="K23:L23"/>
    <mergeCell ref="K24:L24"/>
    <mergeCell ref="K25:L25"/>
  </mergeCells>
  <hyperlinks>
    <hyperlink ref="E5:G5" r:id="rId1" display="CO2 Emission Factor" xr:uid="{00000000-0004-0000-0100-000000000000}"/>
  </hyperlinks>
  <pageMargins left="0.15748031496062992" right="0.15748031496062992" top="0.98425196850393704" bottom="0.98425196850393704" header="0.51181102362204722" footer="0.51181102362204722"/>
  <pageSetup paperSize="9" orientation="landscape" r:id="rId2"/>
  <headerFooter alignWithMargins="0"/>
  <colBreaks count="1" manualBreakCount="1">
    <brk id="13" max="51" man="1"/>
  </col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autoPageBreaks="0"/>
  </sheetPr>
  <dimension ref="A1:V108"/>
  <sheetViews>
    <sheetView showGridLines="0" zoomScaleNormal="100" workbookViewId="0">
      <pane xSplit="1" ySplit="6" topLeftCell="B7" activePane="bottomRight" state="frozen"/>
      <selection activeCell="D18" sqref="D18:K18"/>
      <selection pane="topRight" activeCell="D18" sqref="D18:K18"/>
      <selection pane="bottomLeft" activeCell="D18" sqref="D18:K18"/>
      <selection pane="bottomRight" activeCell="U12" sqref="U12"/>
    </sheetView>
  </sheetViews>
  <sheetFormatPr defaultRowHeight="12" x14ac:dyDescent="0.2"/>
  <cols>
    <col min="1" max="1" width="3.5703125" style="34" customWidth="1"/>
    <col min="2" max="2" width="42" style="34" customWidth="1"/>
    <col min="3" max="3" width="8.7109375" style="34" customWidth="1"/>
    <col min="4" max="4" width="9.28515625" style="34" customWidth="1"/>
    <col min="5" max="5" width="7.7109375" style="34" customWidth="1"/>
    <col min="6" max="6" width="9.28515625" style="34" customWidth="1"/>
    <col min="7" max="7" width="10.85546875" style="34" customWidth="1"/>
    <col min="8" max="8" width="8.85546875" style="34" customWidth="1"/>
    <col min="9" max="9" width="12.85546875" style="34" customWidth="1"/>
    <col min="10" max="10" width="26.42578125" style="34" customWidth="1"/>
    <col min="11" max="11" width="8.5703125" style="34" customWidth="1"/>
    <col min="12" max="12" width="11.5703125" style="34" customWidth="1"/>
    <col min="13" max="13" width="7.5703125" style="34" customWidth="1"/>
    <col min="14" max="14" width="9" style="34" customWidth="1"/>
    <col min="15" max="15" width="10.42578125" style="34" customWidth="1"/>
    <col min="16" max="17" width="7.5703125" style="34" customWidth="1"/>
    <col min="18" max="18" width="11.42578125" style="35" customWidth="1"/>
    <col min="19" max="19" width="7.5703125" style="35" customWidth="1"/>
    <col min="20" max="20" width="11.42578125" style="35" customWidth="1"/>
    <col min="21" max="21" width="7.5703125" style="35" customWidth="1"/>
    <col min="22" max="22" width="14.7109375" style="35" customWidth="1"/>
    <col min="23" max="23" width="11.42578125" style="35" customWidth="1"/>
    <col min="24" max="16384" width="9.140625" style="35"/>
  </cols>
  <sheetData>
    <row r="1" spans="1:22" ht="53.25" customHeight="1" x14ac:dyDescent="0.2">
      <c r="B1" s="201" t="s">
        <v>151</v>
      </c>
      <c r="C1" s="201"/>
      <c r="D1" s="201"/>
      <c r="E1" s="201"/>
      <c r="F1" s="204" t="s">
        <v>243</v>
      </c>
      <c r="G1" s="204"/>
      <c r="H1" s="204"/>
      <c r="I1" s="204"/>
      <c r="J1" s="204"/>
      <c r="K1" s="204"/>
      <c r="M1" s="36"/>
      <c r="P1" s="37"/>
      <c r="R1" s="38"/>
      <c r="S1" s="38"/>
    </row>
    <row r="2" spans="1:22" ht="15" customHeight="1" x14ac:dyDescent="0.2">
      <c r="A2" s="153" t="s">
        <v>242</v>
      </c>
      <c r="E2" s="35"/>
      <c r="F2" s="35"/>
      <c r="G2" s="35"/>
      <c r="H2" s="35"/>
      <c r="I2" s="35"/>
      <c r="J2" s="35"/>
      <c r="K2" s="35"/>
      <c r="M2" s="35"/>
      <c r="P2" s="37"/>
      <c r="R2" s="38"/>
      <c r="S2" s="38"/>
    </row>
    <row r="3" spans="1:22" ht="4.5" customHeight="1" thickBot="1" x14ac:dyDescent="0.25">
      <c r="A3" s="39"/>
      <c r="B3" s="39"/>
      <c r="C3" s="39"/>
      <c r="D3" s="39"/>
      <c r="E3" s="39"/>
      <c r="F3" s="39"/>
      <c r="G3" s="39"/>
      <c r="H3" s="35"/>
      <c r="I3" s="35"/>
      <c r="J3" s="35"/>
      <c r="K3" s="35"/>
      <c r="M3" s="39"/>
      <c r="P3" s="37"/>
      <c r="R3" s="38"/>
      <c r="S3" s="38"/>
    </row>
    <row r="4" spans="1:22" s="39" customFormat="1" ht="12.75" customHeight="1" x14ac:dyDescent="0.2">
      <c r="A4" s="205" t="s">
        <v>3</v>
      </c>
      <c r="B4" s="198" t="s">
        <v>4</v>
      </c>
      <c r="C4" s="40" t="s">
        <v>6</v>
      </c>
      <c r="D4" s="40"/>
      <c r="E4" s="40"/>
      <c r="F4" s="40"/>
      <c r="G4" s="198" t="s">
        <v>8</v>
      </c>
      <c r="H4" s="198" t="s">
        <v>214</v>
      </c>
      <c r="I4" s="198" t="s">
        <v>5</v>
      </c>
      <c r="J4" s="198" t="s">
        <v>9</v>
      </c>
      <c r="K4" s="185" t="s">
        <v>30</v>
      </c>
      <c r="L4" s="185" t="s">
        <v>27</v>
      </c>
      <c r="M4" s="185" t="s">
        <v>7</v>
      </c>
      <c r="N4" s="188" t="s">
        <v>232</v>
      </c>
      <c r="O4" s="189"/>
      <c r="P4" s="189"/>
      <c r="Q4" s="189"/>
      <c r="R4" s="189"/>
      <c r="S4" s="189"/>
      <c r="T4" s="189"/>
      <c r="U4" s="189"/>
      <c r="V4" s="190"/>
    </row>
    <row r="5" spans="1:22" ht="16.5" customHeight="1" x14ac:dyDescent="0.2">
      <c r="A5" s="206"/>
      <c r="B5" s="199"/>
      <c r="C5" s="202" t="s">
        <v>11</v>
      </c>
      <c r="D5" s="202" t="s">
        <v>0</v>
      </c>
      <c r="E5" s="202" t="s">
        <v>1</v>
      </c>
      <c r="F5" s="202" t="s">
        <v>193</v>
      </c>
      <c r="G5" s="199"/>
      <c r="H5" s="199"/>
      <c r="I5" s="199"/>
      <c r="J5" s="199"/>
      <c r="K5" s="186"/>
      <c r="L5" s="186"/>
      <c r="M5" s="186" t="s">
        <v>194</v>
      </c>
      <c r="N5" s="191" t="s">
        <v>195</v>
      </c>
      <c r="O5" s="191" t="s">
        <v>177</v>
      </c>
      <c r="P5" s="193" t="s">
        <v>198</v>
      </c>
      <c r="Q5" s="194"/>
      <c r="R5" s="194"/>
      <c r="S5" s="194"/>
      <c r="T5" s="194"/>
      <c r="U5" s="195"/>
      <c r="V5" s="196" t="s">
        <v>199</v>
      </c>
    </row>
    <row r="6" spans="1:22" s="41" customFormat="1" ht="24.75" customHeight="1" x14ac:dyDescent="0.2">
      <c r="A6" s="207"/>
      <c r="B6" s="200"/>
      <c r="C6" s="203"/>
      <c r="D6" s="203"/>
      <c r="E6" s="203"/>
      <c r="F6" s="203"/>
      <c r="G6" s="200"/>
      <c r="H6" s="200"/>
      <c r="I6" s="200"/>
      <c r="J6" s="200"/>
      <c r="K6" s="187"/>
      <c r="L6" s="187"/>
      <c r="M6" s="187" t="s">
        <v>7</v>
      </c>
      <c r="N6" s="192"/>
      <c r="O6" s="192"/>
      <c r="P6" s="100" t="s">
        <v>177</v>
      </c>
      <c r="Q6" s="100" t="s">
        <v>178</v>
      </c>
      <c r="R6" s="193" t="s">
        <v>192</v>
      </c>
      <c r="S6" s="195"/>
      <c r="T6" s="193" t="s">
        <v>179</v>
      </c>
      <c r="U6" s="195"/>
      <c r="V6" s="197" t="s">
        <v>196</v>
      </c>
    </row>
    <row r="7" spans="1:22" s="39" customFormat="1" x14ac:dyDescent="0.2">
      <c r="A7" s="56" t="s">
        <v>32</v>
      </c>
      <c r="B7" s="57"/>
      <c r="C7" s="58"/>
      <c r="D7" s="59"/>
      <c r="E7" s="54" t="str">
        <f>IF(D7="","",D7*INDEX('Data Inputs'!C$6:C$11,MATCH(C7,Energy,0)))</f>
        <v/>
      </c>
      <c r="F7" s="60" t="str">
        <f>IF(D7="","", D7*INDEX('Data Inputs'!E$6:E$11,MATCH(C7,Energy)))</f>
        <v/>
      </c>
      <c r="G7" s="58"/>
      <c r="H7" s="58"/>
      <c r="I7" s="58"/>
      <c r="J7" s="61"/>
      <c r="K7" s="62"/>
      <c r="L7" s="62"/>
      <c r="M7" s="58"/>
      <c r="N7" s="63"/>
      <c r="O7" s="64" t="e">
        <f>N7/E7</f>
        <v>#VALUE!</v>
      </c>
      <c r="P7" s="65" t="e">
        <f>IF(AND(O7&lt;'Data Inputs'!D$23,O7&gt;='Data Inputs'!B$23),'Data Inputs'!A$23, IF(AND(O7&lt;'Data Inputs'!D$24,O7&gt;='Data Inputs'!B$24),'Data Inputs'!A$24, IF(AND(O7&lt;'Data Inputs'!D$25,O7&gt;='Data Inputs'!B$25),'Data Inputs'!A$25, IF(AND(O7&lt;='Data Inputs'!D$26,O7&gt;='Data Inputs'!B$26),'Data Inputs'!A$26, IF(O7&gt;'Data Inputs'!D$26,'Data Inputs'!A$27, 0)))))</f>
        <v>#VALUE!</v>
      </c>
      <c r="Q7" s="65">
        <f>IF(AND(N7&lt;'Data Inputs'!H$23,N7&gt;='Data Inputs'!F$23),'Data Inputs'!A$23, IF(AND(N7&lt;'Data Inputs'!H$24,N7&gt;='Data Inputs'!F$24),'Data Inputs'!A$24, IF(AND(N7&lt;'Data Inputs'!H$25,N7&gt;='Data Inputs'!F$25),'Data Inputs'!A$25, IF(AND(N7&lt;='Data Inputs'!H$26,N7&gt;='Data Inputs'!F$26),'Data Inputs'!A$26, IF(N7&gt;'Data Inputs'!H$26,'Data Inputs'!A$27, 0)))))</f>
        <v>100</v>
      </c>
      <c r="R7" s="58"/>
      <c r="S7" s="65" t="str">
        <f>IF(R7='Data Inputs'!I$23,'Data Inputs'!A$23,IF(R7='Data Inputs'!I$24,'Data Inputs'!A$24, IF(R7='Data Inputs'!I$25,'Data Inputs'!A$25, IF(R7='Data Inputs'!I$26,'Data Inputs'!A$26, IF(R7='Data Inputs'!I$27,'Data Inputs'!A$27, "")))))</f>
        <v/>
      </c>
      <c r="T7" s="58"/>
      <c r="U7" s="65" t="str">
        <f>IF(T7='Data Inputs'!K$23,'Data Inputs'!A$23,IF(T7='Data Inputs'!K$24,'Data Inputs'!A$24, IF(T7='Data Inputs'!K$25,'Data Inputs'!A$25, IF(T7='Data Inputs'!K$26,'Data Inputs'!A$26, IF(T7='Data Inputs'!K$27,'Data Inputs'!A$27, "")))))</f>
        <v/>
      </c>
      <c r="V7" s="66" t="e">
        <f>(P7*'Data Inputs'!D$28)+(Q7*'Data Inputs'!H$28)+(S7*'Data Inputs'!J$28)+(U7*'Data Inputs'!L$28)</f>
        <v>#VALUE!</v>
      </c>
    </row>
    <row r="8" spans="1:22" x14ac:dyDescent="0.2">
      <c r="A8" s="56" t="s">
        <v>33</v>
      </c>
      <c r="B8" s="57"/>
      <c r="C8" s="58"/>
      <c r="D8" s="59"/>
      <c r="E8" s="54" t="str">
        <f>IF(D8="","",D8*INDEX('Data Inputs'!C$6:C$11,MATCH(C8,Energy,0)))</f>
        <v/>
      </c>
      <c r="F8" s="60" t="str">
        <f>IF(D8="","", D8*INDEX('Data Inputs'!E$6:E$11,MATCH(C8,Energy)))</f>
        <v/>
      </c>
      <c r="G8" s="58"/>
      <c r="H8" s="58"/>
      <c r="I8" s="58"/>
      <c r="J8" s="61"/>
      <c r="K8" s="62"/>
      <c r="L8" s="62"/>
      <c r="M8" s="58"/>
      <c r="N8" s="63"/>
      <c r="O8" s="64" t="e">
        <f t="shared" ref="O8:O71" si="0">N8/E8</f>
        <v>#VALUE!</v>
      </c>
      <c r="P8" s="65" t="e">
        <f>IF(AND(O8&lt;'Data Inputs'!D$23,O8&gt;='Data Inputs'!B$23),'Data Inputs'!A$23, IF(AND(O8&lt;'Data Inputs'!D$24,O8&gt;='Data Inputs'!B$24),'Data Inputs'!A$24, IF(AND(O8&lt;'Data Inputs'!D$25,O8&gt;='Data Inputs'!B$25),'Data Inputs'!A$25, IF(AND(O8&lt;='Data Inputs'!D$26,O8&gt;='Data Inputs'!B$26),'Data Inputs'!A$26, IF(O8&gt;'Data Inputs'!D$26,'Data Inputs'!A$27, 0)))))</f>
        <v>#VALUE!</v>
      </c>
      <c r="Q8" s="65">
        <f>IF(AND(N8&lt;'Data Inputs'!H$23,N8&gt;='Data Inputs'!F$23),'Data Inputs'!A$23, IF(AND(N8&lt;'Data Inputs'!H$24,N8&gt;='Data Inputs'!F$24),'Data Inputs'!A$24, IF(AND(N8&lt;'Data Inputs'!H$25,N8&gt;='Data Inputs'!F$25),'Data Inputs'!A$25, IF(AND(N8&lt;='Data Inputs'!H$26,N8&gt;='Data Inputs'!F$26),'Data Inputs'!A$26, IF(N8&gt;'Data Inputs'!H$26,'Data Inputs'!A$27, 0)))))</f>
        <v>100</v>
      </c>
      <c r="R8" s="58"/>
      <c r="S8" s="65" t="str">
        <f>IF(R8='Data Inputs'!I$23,'Data Inputs'!A$23,IF(R8='Data Inputs'!I$24,'Data Inputs'!A$24, IF(R8='Data Inputs'!I$25,'Data Inputs'!A$25, IF(R8='Data Inputs'!I$26,'Data Inputs'!A$26, IF(R8='Data Inputs'!I$27,'Data Inputs'!A$27, "")))))</f>
        <v/>
      </c>
      <c r="T8" s="58"/>
      <c r="U8" s="65" t="str">
        <f>IF(T8='Data Inputs'!K$23,'Data Inputs'!A$23,IF(T8='Data Inputs'!K$24,'Data Inputs'!A$24, IF(T8='Data Inputs'!K$25,'Data Inputs'!A$25, IF(T8='Data Inputs'!K$26,'Data Inputs'!A$26, IF(T8='Data Inputs'!K$27,'Data Inputs'!A$27, "")))))</f>
        <v/>
      </c>
      <c r="V8" s="66" t="e">
        <f>(P8*'Data Inputs'!D$28)+(Q8*'Data Inputs'!H$28)+(S8*'Data Inputs'!J$28)+(U8*'Data Inputs'!L$28)</f>
        <v>#VALUE!</v>
      </c>
    </row>
    <row r="9" spans="1:22" x14ac:dyDescent="0.2">
      <c r="A9" s="56" t="s">
        <v>34</v>
      </c>
      <c r="B9" s="57"/>
      <c r="C9" s="58"/>
      <c r="D9" s="59"/>
      <c r="E9" s="54" t="str">
        <f>IF(D9="","",D9*INDEX('Data Inputs'!C$6:C$11,MATCH(C9,Energy,0)))</f>
        <v/>
      </c>
      <c r="F9" s="60" t="str">
        <f>IF(D9="","", D9*INDEX('Data Inputs'!E$6:E$11,MATCH(C9,Energy)))</f>
        <v/>
      </c>
      <c r="G9" s="58"/>
      <c r="H9" s="58"/>
      <c r="I9" s="58"/>
      <c r="J9" s="61"/>
      <c r="K9" s="62"/>
      <c r="L9" s="62"/>
      <c r="M9" s="58"/>
      <c r="N9" s="63"/>
      <c r="O9" s="64" t="e">
        <f t="shared" si="0"/>
        <v>#VALUE!</v>
      </c>
      <c r="P9" s="65" t="e">
        <f>IF(AND(O9&lt;'Data Inputs'!D$23,O9&gt;='Data Inputs'!B$23),'Data Inputs'!A$23, IF(AND(O9&lt;'Data Inputs'!D$24,O9&gt;='Data Inputs'!B$24),'Data Inputs'!A$24, IF(AND(O9&lt;'Data Inputs'!D$25,O9&gt;='Data Inputs'!B$25),'Data Inputs'!A$25, IF(AND(O9&lt;='Data Inputs'!D$26,O9&gt;='Data Inputs'!B$26),'Data Inputs'!A$26, IF(O9&gt;'Data Inputs'!D$26,'Data Inputs'!A$27, 0)))))</f>
        <v>#VALUE!</v>
      </c>
      <c r="Q9" s="65">
        <f>IF(AND(N9&lt;'Data Inputs'!H$23,N9&gt;='Data Inputs'!F$23),'Data Inputs'!A$23, IF(AND(N9&lt;'Data Inputs'!H$24,N9&gt;='Data Inputs'!F$24),'Data Inputs'!A$24, IF(AND(N9&lt;'Data Inputs'!H$25,N9&gt;='Data Inputs'!F$25),'Data Inputs'!A$25, IF(AND(N9&lt;='Data Inputs'!H$26,N9&gt;='Data Inputs'!F$26),'Data Inputs'!A$26, IF(N9&gt;'Data Inputs'!H$26,'Data Inputs'!A$27, 0)))))</f>
        <v>100</v>
      </c>
      <c r="R9" s="58"/>
      <c r="S9" s="65" t="str">
        <f>IF(R9='Data Inputs'!I$23,'Data Inputs'!A$23,IF(R9='Data Inputs'!I$24,'Data Inputs'!A$24, IF(R9='Data Inputs'!I$25,'Data Inputs'!A$25, IF(R9='Data Inputs'!I$26,'Data Inputs'!A$26, IF(R9='Data Inputs'!I$27,'Data Inputs'!A$27, "")))))</f>
        <v/>
      </c>
      <c r="T9" s="58"/>
      <c r="U9" s="65" t="str">
        <f>IF(T9='Data Inputs'!K$23,'Data Inputs'!A$23,IF(T9='Data Inputs'!K$24,'Data Inputs'!A$24, IF(T9='Data Inputs'!K$25,'Data Inputs'!A$25, IF(T9='Data Inputs'!K$26,'Data Inputs'!A$26, IF(T9='Data Inputs'!K$27,'Data Inputs'!A$27, "")))))</f>
        <v/>
      </c>
      <c r="V9" s="66" t="e">
        <f>(P9*'Data Inputs'!D$28)+(Q9*'Data Inputs'!H$28)+(S9*'Data Inputs'!J$28)+(U9*'Data Inputs'!L$28)</f>
        <v>#VALUE!</v>
      </c>
    </row>
    <row r="10" spans="1:22" x14ac:dyDescent="0.2">
      <c r="A10" s="56" t="s">
        <v>35</v>
      </c>
      <c r="B10" s="57"/>
      <c r="C10" s="58"/>
      <c r="D10" s="59"/>
      <c r="E10" s="54" t="str">
        <f>IF(D10="","",D10*INDEX('Data Inputs'!C$6:C$11,MATCH(C10,Energy,0)))</f>
        <v/>
      </c>
      <c r="F10" s="60" t="str">
        <f>IF(D10="","", D10*INDEX('Data Inputs'!E$6:E$11,MATCH(C10,Energy)))</f>
        <v/>
      </c>
      <c r="G10" s="58"/>
      <c r="H10" s="58"/>
      <c r="I10" s="58"/>
      <c r="J10" s="61"/>
      <c r="K10" s="62"/>
      <c r="L10" s="62"/>
      <c r="M10" s="58"/>
      <c r="N10" s="63"/>
      <c r="O10" s="64" t="e">
        <f t="shared" si="0"/>
        <v>#VALUE!</v>
      </c>
      <c r="P10" s="65" t="e">
        <f>IF(AND(O10&lt;'Data Inputs'!D$23,O10&gt;='Data Inputs'!B$23),'Data Inputs'!A$23, IF(AND(O10&lt;'Data Inputs'!D$24,O10&gt;='Data Inputs'!B$24),'Data Inputs'!A$24, IF(AND(O10&lt;'Data Inputs'!D$25,O10&gt;='Data Inputs'!B$25),'Data Inputs'!A$25, IF(AND(O10&lt;='Data Inputs'!D$26,O10&gt;='Data Inputs'!B$26),'Data Inputs'!A$26, IF(O10&gt;'Data Inputs'!D$26,'Data Inputs'!A$27, 0)))))</f>
        <v>#VALUE!</v>
      </c>
      <c r="Q10" s="65">
        <f>IF(AND(N10&lt;'Data Inputs'!H$23,N10&gt;='Data Inputs'!F$23),'Data Inputs'!A$23, IF(AND(N10&lt;'Data Inputs'!H$24,N10&gt;='Data Inputs'!F$24),'Data Inputs'!A$24, IF(AND(N10&lt;'Data Inputs'!H$25,N10&gt;='Data Inputs'!F$25),'Data Inputs'!A$25, IF(AND(N10&lt;='Data Inputs'!H$26,N10&gt;='Data Inputs'!F$26),'Data Inputs'!A$26, IF(N10&gt;'Data Inputs'!H$26,'Data Inputs'!A$27, 0)))))</f>
        <v>100</v>
      </c>
      <c r="R10" s="58"/>
      <c r="S10" s="65" t="str">
        <f>IF(R10='Data Inputs'!I$23,'Data Inputs'!A$23,IF(R10='Data Inputs'!I$24,'Data Inputs'!A$24, IF(R10='Data Inputs'!I$25,'Data Inputs'!A$25, IF(R10='Data Inputs'!I$26,'Data Inputs'!A$26, IF(R10='Data Inputs'!I$27,'Data Inputs'!A$27, "")))))</f>
        <v/>
      </c>
      <c r="T10" s="58"/>
      <c r="U10" s="65" t="str">
        <f>IF(T10='Data Inputs'!K$23,'Data Inputs'!A$23,IF(T10='Data Inputs'!K$24,'Data Inputs'!A$24, IF(T10='Data Inputs'!K$25,'Data Inputs'!A$25, IF(T10='Data Inputs'!K$26,'Data Inputs'!A$26, IF(T10='Data Inputs'!K$27,'Data Inputs'!A$27, "")))))</f>
        <v/>
      </c>
      <c r="V10" s="66" t="e">
        <f>(P10*'Data Inputs'!D$28)+(Q10*'Data Inputs'!H$28)+(S10*'Data Inputs'!J$28)+(U10*'Data Inputs'!L$28)</f>
        <v>#VALUE!</v>
      </c>
    </row>
    <row r="11" spans="1:22" x14ac:dyDescent="0.2">
      <c r="A11" s="56" t="s">
        <v>36</v>
      </c>
      <c r="B11" s="57"/>
      <c r="C11" s="58"/>
      <c r="D11" s="59"/>
      <c r="E11" s="54" t="str">
        <f>IF(D11="","",D11*INDEX('Data Inputs'!C$6:C$11,MATCH(C11,Energy,0)))</f>
        <v/>
      </c>
      <c r="F11" s="60" t="str">
        <f>IF(D11="","", D11*INDEX('Data Inputs'!E$6:E$11,MATCH(C11,Energy)))</f>
        <v/>
      </c>
      <c r="G11" s="58"/>
      <c r="H11" s="58"/>
      <c r="I11" s="58"/>
      <c r="J11" s="61"/>
      <c r="K11" s="62"/>
      <c r="L11" s="62"/>
      <c r="M11" s="58"/>
      <c r="N11" s="63"/>
      <c r="O11" s="64" t="e">
        <f t="shared" si="0"/>
        <v>#VALUE!</v>
      </c>
      <c r="P11" s="65" t="e">
        <f>IF(AND(O11&lt;'Data Inputs'!D$23,O11&gt;='Data Inputs'!B$23),'Data Inputs'!A$23, IF(AND(O11&lt;'Data Inputs'!D$24,O11&gt;='Data Inputs'!B$24),'Data Inputs'!A$24, IF(AND(O11&lt;'Data Inputs'!D$25,O11&gt;='Data Inputs'!B$25),'Data Inputs'!A$25, IF(AND(O11&lt;='Data Inputs'!D$26,O11&gt;='Data Inputs'!B$26),'Data Inputs'!A$26, IF(O11&gt;'Data Inputs'!D$26,'Data Inputs'!A$27, 0)))))</f>
        <v>#VALUE!</v>
      </c>
      <c r="Q11" s="65">
        <f>IF(AND(N11&lt;'Data Inputs'!H$23,N11&gt;='Data Inputs'!F$23),'Data Inputs'!A$23, IF(AND(N11&lt;'Data Inputs'!H$24,N11&gt;='Data Inputs'!F$24),'Data Inputs'!A$24, IF(AND(N11&lt;'Data Inputs'!H$25,N11&gt;='Data Inputs'!F$25),'Data Inputs'!A$25, IF(AND(N11&lt;='Data Inputs'!H$26,N11&gt;='Data Inputs'!F$26),'Data Inputs'!A$26, IF(N11&gt;'Data Inputs'!H$26,'Data Inputs'!A$27, 0)))))</f>
        <v>100</v>
      </c>
      <c r="R11" s="58"/>
      <c r="S11" s="65" t="str">
        <f>IF(R11='Data Inputs'!I$23,'Data Inputs'!A$23,IF(R11='Data Inputs'!I$24,'Data Inputs'!A$24, IF(R11='Data Inputs'!I$25,'Data Inputs'!A$25, IF(R11='Data Inputs'!I$26,'Data Inputs'!A$26, IF(R11='Data Inputs'!I$27,'Data Inputs'!A$27, "")))))</f>
        <v/>
      </c>
      <c r="T11" s="58"/>
      <c r="U11" s="65" t="str">
        <f>IF(T11='Data Inputs'!K$23,'Data Inputs'!A$23,IF(T11='Data Inputs'!K$24,'Data Inputs'!A$24, IF(T11='Data Inputs'!K$25,'Data Inputs'!A$25, IF(T11='Data Inputs'!K$26,'Data Inputs'!A$26, IF(T11='Data Inputs'!K$27,'Data Inputs'!A$27, "")))))</f>
        <v/>
      </c>
      <c r="V11" s="66" t="e">
        <f>(P11*'Data Inputs'!D$28)+(Q11*'Data Inputs'!H$28)+(S11*'Data Inputs'!J$28)+(U11*'Data Inputs'!L$28)</f>
        <v>#VALUE!</v>
      </c>
    </row>
    <row r="12" spans="1:22" x14ac:dyDescent="0.2">
      <c r="A12" s="56" t="s">
        <v>37</v>
      </c>
      <c r="B12" s="57"/>
      <c r="C12" s="58"/>
      <c r="D12" s="59"/>
      <c r="E12" s="54" t="str">
        <f>IF(D12="","",D12*INDEX('Data Inputs'!C$6:C$11,MATCH(C12,Energy,0)))</f>
        <v/>
      </c>
      <c r="F12" s="60" t="str">
        <f>IF(D12="","", D12*INDEX('Data Inputs'!E$6:E$11,MATCH(C12,Energy)))</f>
        <v/>
      </c>
      <c r="G12" s="58"/>
      <c r="H12" s="58"/>
      <c r="I12" s="58"/>
      <c r="J12" s="61"/>
      <c r="K12" s="62"/>
      <c r="L12" s="62"/>
      <c r="M12" s="58"/>
      <c r="N12" s="63"/>
      <c r="O12" s="64" t="e">
        <f t="shared" si="0"/>
        <v>#VALUE!</v>
      </c>
      <c r="P12" s="65" t="e">
        <f>IF(AND(O12&lt;'Data Inputs'!D$23,O12&gt;='Data Inputs'!B$23),'Data Inputs'!A$23, IF(AND(O12&lt;'Data Inputs'!D$24,O12&gt;='Data Inputs'!B$24),'Data Inputs'!A$24, IF(AND(O12&lt;'Data Inputs'!D$25,O12&gt;='Data Inputs'!B$25),'Data Inputs'!A$25, IF(AND(O12&lt;='Data Inputs'!D$26,O12&gt;='Data Inputs'!B$26),'Data Inputs'!A$26, IF(O12&gt;'Data Inputs'!D$26,'Data Inputs'!A$27, 0)))))</f>
        <v>#VALUE!</v>
      </c>
      <c r="Q12" s="65">
        <f>IF(AND(N12&lt;'Data Inputs'!H$23,N12&gt;='Data Inputs'!F$23),'Data Inputs'!A$23, IF(AND(N12&lt;'Data Inputs'!H$24,N12&gt;='Data Inputs'!F$24),'Data Inputs'!A$24, IF(AND(N12&lt;'Data Inputs'!H$25,N12&gt;='Data Inputs'!F$25),'Data Inputs'!A$25, IF(AND(N12&lt;='Data Inputs'!H$26,N12&gt;='Data Inputs'!F$26),'Data Inputs'!A$26, IF(N12&gt;'Data Inputs'!H$26,'Data Inputs'!A$27, 0)))))</f>
        <v>100</v>
      </c>
      <c r="R12" s="58"/>
      <c r="S12" s="65" t="str">
        <f>IF(R12='Data Inputs'!I$23,'Data Inputs'!A$23,IF(R12='Data Inputs'!I$24,'Data Inputs'!A$24, IF(R12='Data Inputs'!I$25,'Data Inputs'!A$25, IF(R12='Data Inputs'!I$26,'Data Inputs'!A$26, IF(R12='Data Inputs'!I$27,'Data Inputs'!A$27, "")))))</f>
        <v/>
      </c>
      <c r="T12" s="58"/>
      <c r="U12" s="65" t="str">
        <f>IF(T12='Data Inputs'!K$23,'Data Inputs'!A$23,IF(T12='Data Inputs'!K$24,'Data Inputs'!A$24, IF(T12='Data Inputs'!K$25,'Data Inputs'!A$25, IF(T12='Data Inputs'!K$26,'Data Inputs'!A$26, IF(T12='Data Inputs'!K$27,'Data Inputs'!A$27, "")))))</f>
        <v/>
      </c>
      <c r="V12" s="66" t="e">
        <f>(P12*'Data Inputs'!D$28)+(Q12*'Data Inputs'!H$28)+(S12*'Data Inputs'!J$28)+(U12*'Data Inputs'!L$28)</f>
        <v>#VALUE!</v>
      </c>
    </row>
    <row r="13" spans="1:22" s="55" customFormat="1" x14ac:dyDescent="0.2">
      <c r="A13" s="56" t="s">
        <v>38</v>
      </c>
      <c r="B13" s="57"/>
      <c r="C13" s="58"/>
      <c r="D13" s="59"/>
      <c r="E13" s="54" t="str">
        <f>IF(D13="","",D13*INDEX('Data Inputs'!C$6:C$11,MATCH(C13,Energy,0)))</f>
        <v/>
      </c>
      <c r="F13" s="60" t="str">
        <f>IF(D13="","", D13*INDEX('Data Inputs'!E$6:E$11,MATCH(C13,Energy)))</f>
        <v/>
      </c>
      <c r="G13" s="58"/>
      <c r="H13" s="58"/>
      <c r="I13" s="58"/>
      <c r="J13" s="61"/>
      <c r="K13" s="62"/>
      <c r="L13" s="62"/>
      <c r="M13" s="58"/>
      <c r="N13" s="63"/>
      <c r="O13" s="64" t="e">
        <f t="shared" si="0"/>
        <v>#VALUE!</v>
      </c>
      <c r="P13" s="65" t="e">
        <f>IF(AND(O13&lt;'Data Inputs'!D$23,O13&gt;='Data Inputs'!B$23),'Data Inputs'!A$23, IF(AND(O13&lt;'Data Inputs'!D$24,O13&gt;='Data Inputs'!B$24),'Data Inputs'!A$24, IF(AND(O13&lt;'Data Inputs'!D$25,O13&gt;='Data Inputs'!B$25),'Data Inputs'!A$25, IF(AND(O13&lt;='Data Inputs'!D$26,O13&gt;='Data Inputs'!B$26),'Data Inputs'!A$26, IF(O13&gt;'Data Inputs'!D$26,'Data Inputs'!A$27, 0)))))</f>
        <v>#VALUE!</v>
      </c>
      <c r="Q13" s="65">
        <f>IF(AND(N13&lt;'Data Inputs'!H$23,N13&gt;='Data Inputs'!F$23),'Data Inputs'!A$23, IF(AND(N13&lt;'Data Inputs'!H$24,N13&gt;='Data Inputs'!F$24),'Data Inputs'!A$24, IF(AND(N13&lt;'Data Inputs'!H$25,N13&gt;='Data Inputs'!F$25),'Data Inputs'!A$25, IF(AND(N13&lt;='Data Inputs'!H$26,N13&gt;='Data Inputs'!F$26),'Data Inputs'!A$26, IF(N13&gt;'Data Inputs'!H$26,'Data Inputs'!A$27, 0)))))</f>
        <v>100</v>
      </c>
      <c r="R13" s="58"/>
      <c r="S13" s="65" t="str">
        <f>IF(R13='Data Inputs'!I$23,'Data Inputs'!A$23,IF(R13='Data Inputs'!I$24,'Data Inputs'!A$24, IF(R13='Data Inputs'!I$25,'Data Inputs'!A$25, IF(R13='Data Inputs'!I$26,'Data Inputs'!A$26, IF(R13='Data Inputs'!I$27,'Data Inputs'!A$27, "")))))</f>
        <v/>
      </c>
      <c r="T13" s="58"/>
      <c r="U13" s="65" t="str">
        <f>IF(T13='Data Inputs'!K$23,'Data Inputs'!A$23,IF(T13='Data Inputs'!K$24,'Data Inputs'!A$24, IF(T13='Data Inputs'!K$25,'Data Inputs'!A$25, IF(T13='Data Inputs'!K$26,'Data Inputs'!A$26, IF(T13='Data Inputs'!K$27,'Data Inputs'!A$27, "")))))</f>
        <v/>
      </c>
      <c r="V13" s="66" t="e">
        <f>(P13*'Data Inputs'!D$28)+(Q13*'Data Inputs'!H$28)+(S13*'Data Inputs'!J$28)+(U13*'Data Inputs'!L$28)</f>
        <v>#VALUE!</v>
      </c>
    </row>
    <row r="14" spans="1:22" x14ac:dyDescent="0.2">
      <c r="A14" s="56" t="s">
        <v>39</v>
      </c>
      <c r="B14" s="57"/>
      <c r="C14" s="58"/>
      <c r="D14" s="59"/>
      <c r="E14" s="54" t="str">
        <f>IF(D14="","",D14*INDEX('Data Inputs'!C$6:C$11,MATCH(C14,Energy,0)))</f>
        <v/>
      </c>
      <c r="F14" s="60" t="str">
        <f>IF(D14="","", D14*INDEX('Data Inputs'!E$6:E$11,MATCH(C14,Energy)))</f>
        <v/>
      </c>
      <c r="G14" s="58"/>
      <c r="H14" s="58"/>
      <c r="I14" s="58"/>
      <c r="J14" s="61"/>
      <c r="K14" s="62"/>
      <c r="L14" s="62"/>
      <c r="M14" s="58"/>
      <c r="N14" s="63"/>
      <c r="O14" s="64" t="e">
        <f t="shared" si="0"/>
        <v>#VALUE!</v>
      </c>
      <c r="P14" s="65" t="e">
        <f>IF(AND(O14&lt;'Data Inputs'!D$23,O14&gt;='Data Inputs'!B$23),'Data Inputs'!A$23, IF(AND(O14&lt;'Data Inputs'!D$24,O14&gt;='Data Inputs'!B$24),'Data Inputs'!A$24, IF(AND(O14&lt;'Data Inputs'!D$25,O14&gt;='Data Inputs'!B$25),'Data Inputs'!A$25, IF(AND(O14&lt;='Data Inputs'!D$26,O14&gt;='Data Inputs'!B$26),'Data Inputs'!A$26, IF(O14&gt;'Data Inputs'!D$26,'Data Inputs'!A$27, 0)))))</f>
        <v>#VALUE!</v>
      </c>
      <c r="Q14" s="65">
        <f>IF(AND(N14&lt;'Data Inputs'!H$23,N14&gt;='Data Inputs'!F$23),'Data Inputs'!A$23, IF(AND(N14&lt;'Data Inputs'!H$24,N14&gt;='Data Inputs'!F$24),'Data Inputs'!A$24, IF(AND(N14&lt;'Data Inputs'!H$25,N14&gt;='Data Inputs'!F$25),'Data Inputs'!A$25, IF(AND(N14&lt;='Data Inputs'!H$26,N14&gt;='Data Inputs'!F$26),'Data Inputs'!A$26, IF(N14&gt;'Data Inputs'!H$26,'Data Inputs'!A$27, 0)))))</f>
        <v>100</v>
      </c>
      <c r="R14" s="58"/>
      <c r="S14" s="65" t="str">
        <f>IF(R14='Data Inputs'!I$23,'Data Inputs'!A$23,IF(R14='Data Inputs'!I$24,'Data Inputs'!A$24, IF(R14='Data Inputs'!I$25,'Data Inputs'!A$25, IF(R14='Data Inputs'!I$26,'Data Inputs'!A$26, IF(R14='Data Inputs'!I$27,'Data Inputs'!A$27, "")))))</f>
        <v/>
      </c>
      <c r="T14" s="58"/>
      <c r="U14" s="65" t="str">
        <f>IF(T14='Data Inputs'!K$23,'Data Inputs'!A$23,IF(T14='Data Inputs'!K$24,'Data Inputs'!A$24, IF(T14='Data Inputs'!K$25,'Data Inputs'!A$25, IF(T14='Data Inputs'!K$26,'Data Inputs'!A$26, IF(T14='Data Inputs'!K$27,'Data Inputs'!A$27, "")))))</f>
        <v/>
      </c>
      <c r="V14" s="66" t="e">
        <f>(P14*'Data Inputs'!D$28)+(Q14*'Data Inputs'!H$28)+(S14*'Data Inputs'!J$28)+(U14*'Data Inputs'!L$28)</f>
        <v>#VALUE!</v>
      </c>
    </row>
    <row r="15" spans="1:22" x14ac:dyDescent="0.2">
      <c r="A15" s="56" t="s">
        <v>40</v>
      </c>
      <c r="B15" s="57"/>
      <c r="C15" s="58"/>
      <c r="D15" s="59"/>
      <c r="E15" s="54" t="str">
        <f>IF(D15="","",D15*INDEX('Data Inputs'!C$6:C$11,MATCH(C15,Energy,0)))</f>
        <v/>
      </c>
      <c r="F15" s="60" t="str">
        <f>IF(D15="","", D15*INDEX('Data Inputs'!E$6:E$11,MATCH(C15,Energy)))</f>
        <v/>
      </c>
      <c r="G15" s="58"/>
      <c r="H15" s="58"/>
      <c r="I15" s="58"/>
      <c r="J15" s="61"/>
      <c r="K15" s="62"/>
      <c r="L15" s="62"/>
      <c r="M15" s="58"/>
      <c r="N15" s="63"/>
      <c r="O15" s="64" t="e">
        <f t="shared" si="0"/>
        <v>#VALUE!</v>
      </c>
      <c r="P15" s="65" t="e">
        <f>IF(AND(O15&lt;'Data Inputs'!D$23,O15&gt;='Data Inputs'!B$23),'Data Inputs'!A$23, IF(AND(O15&lt;'Data Inputs'!D$24,O15&gt;='Data Inputs'!B$24),'Data Inputs'!A$24, IF(AND(O15&lt;'Data Inputs'!D$25,O15&gt;='Data Inputs'!B$25),'Data Inputs'!A$25, IF(AND(O15&lt;='Data Inputs'!D$26,O15&gt;='Data Inputs'!B$26),'Data Inputs'!A$26, IF(O15&gt;'Data Inputs'!D$26,'Data Inputs'!A$27, 0)))))</f>
        <v>#VALUE!</v>
      </c>
      <c r="Q15" s="65">
        <f>IF(AND(N15&lt;'Data Inputs'!H$23,N15&gt;='Data Inputs'!F$23),'Data Inputs'!A$23, IF(AND(N15&lt;'Data Inputs'!H$24,N15&gt;='Data Inputs'!F$24),'Data Inputs'!A$24, IF(AND(N15&lt;'Data Inputs'!H$25,N15&gt;='Data Inputs'!F$25),'Data Inputs'!A$25, IF(AND(N15&lt;='Data Inputs'!H$26,N15&gt;='Data Inputs'!F$26),'Data Inputs'!A$26, IF(N15&gt;'Data Inputs'!H$26,'Data Inputs'!A$27, 0)))))</f>
        <v>100</v>
      </c>
      <c r="R15" s="58"/>
      <c r="S15" s="65" t="str">
        <f>IF(R15='Data Inputs'!I$23,'Data Inputs'!A$23,IF(R15='Data Inputs'!I$24,'Data Inputs'!A$24, IF(R15='Data Inputs'!I$25,'Data Inputs'!A$25, IF(R15='Data Inputs'!I$26,'Data Inputs'!A$26, IF(R15='Data Inputs'!I$27,'Data Inputs'!A$27, "")))))</f>
        <v/>
      </c>
      <c r="T15" s="58"/>
      <c r="U15" s="65" t="str">
        <f>IF(T15='Data Inputs'!K$23,'Data Inputs'!A$23,IF(T15='Data Inputs'!K$24,'Data Inputs'!A$24, IF(T15='Data Inputs'!K$25,'Data Inputs'!A$25, IF(T15='Data Inputs'!K$26,'Data Inputs'!A$26, IF(T15='Data Inputs'!K$27,'Data Inputs'!A$27, "")))))</f>
        <v/>
      </c>
      <c r="V15" s="66" t="e">
        <f>(P15*'Data Inputs'!D$28)+(Q15*'Data Inputs'!H$28)+(S15*'Data Inputs'!J$28)+(U15*'Data Inputs'!L$28)</f>
        <v>#VALUE!</v>
      </c>
    </row>
    <row r="16" spans="1:22" x14ac:dyDescent="0.2">
      <c r="A16" s="56" t="s">
        <v>41</v>
      </c>
      <c r="B16" s="57"/>
      <c r="C16" s="58"/>
      <c r="D16" s="59"/>
      <c r="E16" s="54" t="str">
        <f>IF(D16="","",D16*INDEX('Data Inputs'!C$6:C$11,MATCH(C16,Energy,0)))</f>
        <v/>
      </c>
      <c r="F16" s="60" t="str">
        <f>IF(D16="","", D16*INDEX('Data Inputs'!E$6:E$11,MATCH(C16,Energy)))</f>
        <v/>
      </c>
      <c r="G16" s="58"/>
      <c r="H16" s="58"/>
      <c r="I16" s="58"/>
      <c r="J16" s="61"/>
      <c r="K16" s="62"/>
      <c r="L16" s="62"/>
      <c r="M16" s="58"/>
      <c r="N16" s="63"/>
      <c r="O16" s="64" t="e">
        <f t="shared" si="0"/>
        <v>#VALUE!</v>
      </c>
      <c r="P16" s="65" t="e">
        <f>IF(AND(O16&lt;'Data Inputs'!D$23,O16&gt;='Data Inputs'!B$23),'Data Inputs'!A$23, IF(AND(O16&lt;'Data Inputs'!D$24,O16&gt;='Data Inputs'!B$24),'Data Inputs'!A$24, IF(AND(O16&lt;'Data Inputs'!D$25,O16&gt;='Data Inputs'!B$25),'Data Inputs'!A$25, IF(AND(O16&lt;='Data Inputs'!D$26,O16&gt;='Data Inputs'!B$26),'Data Inputs'!A$26, IF(O16&gt;'Data Inputs'!D$26,'Data Inputs'!A$27, 0)))))</f>
        <v>#VALUE!</v>
      </c>
      <c r="Q16" s="65">
        <f>IF(AND(N16&lt;'Data Inputs'!H$23,N16&gt;='Data Inputs'!F$23),'Data Inputs'!A$23, IF(AND(N16&lt;'Data Inputs'!H$24,N16&gt;='Data Inputs'!F$24),'Data Inputs'!A$24, IF(AND(N16&lt;'Data Inputs'!H$25,N16&gt;='Data Inputs'!F$25),'Data Inputs'!A$25, IF(AND(N16&lt;='Data Inputs'!H$26,N16&gt;='Data Inputs'!F$26),'Data Inputs'!A$26, IF(N16&gt;'Data Inputs'!H$26,'Data Inputs'!A$27, 0)))))</f>
        <v>100</v>
      </c>
      <c r="R16" s="58"/>
      <c r="S16" s="65" t="str">
        <f>IF(R16='Data Inputs'!I$23,'Data Inputs'!A$23,IF(R16='Data Inputs'!I$24,'Data Inputs'!A$24, IF(R16='Data Inputs'!I$25,'Data Inputs'!A$25, IF(R16='Data Inputs'!I$26,'Data Inputs'!A$26, IF(R16='Data Inputs'!I$27,'Data Inputs'!A$27, "")))))</f>
        <v/>
      </c>
      <c r="T16" s="58"/>
      <c r="U16" s="65" t="str">
        <f>IF(T16='Data Inputs'!K$23,'Data Inputs'!A$23,IF(T16='Data Inputs'!K$24,'Data Inputs'!A$24, IF(T16='Data Inputs'!K$25,'Data Inputs'!A$25, IF(T16='Data Inputs'!K$26,'Data Inputs'!A$26, IF(T16='Data Inputs'!K$27,'Data Inputs'!A$27, "")))))</f>
        <v/>
      </c>
      <c r="V16" s="66" t="e">
        <f>(P16*'Data Inputs'!D$28)+(Q16*'Data Inputs'!H$28)+(S16*'Data Inputs'!J$28)+(U16*'Data Inputs'!L$28)</f>
        <v>#VALUE!</v>
      </c>
    </row>
    <row r="17" spans="1:22" x14ac:dyDescent="0.2">
      <c r="A17" s="56" t="s">
        <v>42</v>
      </c>
      <c r="B17" s="57"/>
      <c r="C17" s="58"/>
      <c r="D17" s="59"/>
      <c r="E17" s="54" t="str">
        <f>IF(D17="","",D17*INDEX('Data Inputs'!C$6:C$11,MATCH(C17,Energy,0)))</f>
        <v/>
      </c>
      <c r="F17" s="60" t="str">
        <f>IF(D17="","", D17*INDEX('Data Inputs'!E$6:E$11,MATCH(C17,Energy)))</f>
        <v/>
      </c>
      <c r="G17" s="58"/>
      <c r="H17" s="58"/>
      <c r="I17" s="58"/>
      <c r="J17" s="61"/>
      <c r="K17" s="62"/>
      <c r="L17" s="62"/>
      <c r="M17" s="58"/>
      <c r="N17" s="63"/>
      <c r="O17" s="64" t="e">
        <f t="shared" si="0"/>
        <v>#VALUE!</v>
      </c>
      <c r="P17" s="65" t="e">
        <f>IF(AND(O17&lt;'Data Inputs'!D$23,O17&gt;='Data Inputs'!B$23),'Data Inputs'!A$23, IF(AND(O17&lt;'Data Inputs'!D$24,O17&gt;='Data Inputs'!B$24),'Data Inputs'!A$24, IF(AND(O17&lt;'Data Inputs'!D$25,O17&gt;='Data Inputs'!B$25),'Data Inputs'!A$25, IF(AND(O17&lt;='Data Inputs'!D$26,O17&gt;='Data Inputs'!B$26),'Data Inputs'!A$26, IF(O17&gt;'Data Inputs'!D$26,'Data Inputs'!A$27, 0)))))</f>
        <v>#VALUE!</v>
      </c>
      <c r="Q17" s="65">
        <f>IF(AND(N17&lt;'Data Inputs'!H$23,N17&gt;='Data Inputs'!F$23),'Data Inputs'!A$23, IF(AND(N17&lt;'Data Inputs'!H$24,N17&gt;='Data Inputs'!F$24),'Data Inputs'!A$24, IF(AND(N17&lt;'Data Inputs'!H$25,N17&gt;='Data Inputs'!F$25),'Data Inputs'!A$25, IF(AND(N17&lt;='Data Inputs'!H$26,N17&gt;='Data Inputs'!F$26),'Data Inputs'!A$26, IF(N17&gt;'Data Inputs'!H$26,'Data Inputs'!A$27, 0)))))</f>
        <v>100</v>
      </c>
      <c r="R17" s="58"/>
      <c r="S17" s="65" t="str">
        <f>IF(R17='Data Inputs'!I$23,'Data Inputs'!A$23,IF(R17='Data Inputs'!I$24,'Data Inputs'!A$24, IF(R17='Data Inputs'!I$25,'Data Inputs'!A$25, IF(R17='Data Inputs'!I$26,'Data Inputs'!A$26, IF(R17='Data Inputs'!I$27,'Data Inputs'!A$27, "")))))</f>
        <v/>
      </c>
      <c r="T17" s="58"/>
      <c r="U17" s="65" t="str">
        <f>IF(T17='Data Inputs'!K$23,'Data Inputs'!A$23,IF(T17='Data Inputs'!K$24,'Data Inputs'!A$24, IF(T17='Data Inputs'!K$25,'Data Inputs'!A$25, IF(T17='Data Inputs'!K$26,'Data Inputs'!A$26, IF(T17='Data Inputs'!K$27,'Data Inputs'!A$27, "")))))</f>
        <v/>
      </c>
      <c r="V17" s="66" t="e">
        <f>(P17*'Data Inputs'!D$28)+(Q17*'Data Inputs'!H$28)+(S17*'Data Inputs'!J$28)+(U17*'Data Inputs'!L$28)</f>
        <v>#VALUE!</v>
      </c>
    </row>
    <row r="18" spans="1:22" x14ac:dyDescent="0.2">
      <c r="A18" s="56" t="s">
        <v>43</v>
      </c>
      <c r="B18" s="57"/>
      <c r="C18" s="58"/>
      <c r="D18" s="59"/>
      <c r="E18" s="54" t="str">
        <f>IF(D18="","",D18*INDEX('Data Inputs'!C$6:C$11,MATCH(C18,Energy,0)))</f>
        <v/>
      </c>
      <c r="F18" s="60" t="str">
        <f>IF(D18="","", D18*INDEX('Data Inputs'!E$6:E$11,MATCH(C18,Energy)))</f>
        <v/>
      </c>
      <c r="G18" s="58"/>
      <c r="H18" s="58"/>
      <c r="I18" s="58"/>
      <c r="J18" s="61"/>
      <c r="K18" s="62"/>
      <c r="L18" s="62"/>
      <c r="M18" s="58"/>
      <c r="N18" s="63"/>
      <c r="O18" s="64" t="e">
        <f t="shared" si="0"/>
        <v>#VALUE!</v>
      </c>
      <c r="P18" s="65" t="e">
        <f>IF(AND(O18&lt;'Data Inputs'!D$23,O18&gt;='Data Inputs'!B$23),'Data Inputs'!A$23, IF(AND(O18&lt;'Data Inputs'!D$24,O18&gt;='Data Inputs'!B$24),'Data Inputs'!A$24, IF(AND(O18&lt;'Data Inputs'!D$25,O18&gt;='Data Inputs'!B$25),'Data Inputs'!A$25, IF(AND(O18&lt;='Data Inputs'!D$26,O18&gt;='Data Inputs'!B$26),'Data Inputs'!A$26, IF(O18&gt;'Data Inputs'!D$26,'Data Inputs'!A$27, 0)))))</f>
        <v>#VALUE!</v>
      </c>
      <c r="Q18" s="65">
        <f>IF(AND(N18&lt;'Data Inputs'!H$23,N18&gt;='Data Inputs'!F$23),'Data Inputs'!A$23, IF(AND(N18&lt;'Data Inputs'!H$24,N18&gt;='Data Inputs'!F$24),'Data Inputs'!A$24, IF(AND(N18&lt;'Data Inputs'!H$25,N18&gt;='Data Inputs'!F$25),'Data Inputs'!A$25, IF(AND(N18&lt;='Data Inputs'!H$26,N18&gt;='Data Inputs'!F$26),'Data Inputs'!A$26, IF(N18&gt;'Data Inputs'!H$26,'Data Inputs'!A$27, 0)))))</f>
        <v>100</v>
      </c>
      <c r="R18" s="58"/>
      <c r="S18" s="65" t="str">
        <f>IF(R18='Data Inputs'!I$23,'Data Inputs'!A$23,IF(R18='Data Inputs'!I$24,'Data Inputs'!A$24, IF(R18='Data Inputs'!I$25,'Data Inputs'!A$25, IF(R18='Data Inputs'!I$26,'Data Inputs'!A$26, IF(R18='Data Inputs'!I$27,'Data Inputs'!A$27, "")))))</f>
        <v/>
      </c>
      <c r="T18" s="58"/>
      <c r="U18" s="65" t="str">
        <f>IF(T18='Data Inputs'!K$23,'Data Inputs'!A$23,IF(T18='Data Inputs'!K$24,'Data Inputs'!A$24, IF(T18='Data Inputs'!K$25,'Data Inputs'!A$25, IF(T18='Data Inputs'!K$26,'Data Inputs'!A$26, IF(T18='Data Inputs'!K$27,'Data Inputs'!A$27, "")))))</f>
        <v/>
      </c>
      <c r="V18" s="66" t="e">
        <f>(P18*'Data Inputs'!D$28)+(Q18*'Data Inputs'!H$28)+(S18*'Data Inputs'!J$28)+(U18*'Data Inputs'!L$28)</f>
        <v>#VALUE!</v>
      </c>
    </row>
    <row r="19" spans="1:22" x14ac:dyDescent="0.2">
      <c r="A19" s="56" t="s">
        <v>44</v>
      </c>
      <c r="B19" s="57"/>
      <c r="C19" s="58"/>
      <c r="D19" s="59"/>
      <c r="E19" s="54" t="str">
        <f>IF(D19="","",D19*INDEX('Data Inputs'!C$6:C$11,MATCH(C19,Energy,0)))</f>
        <v/>
      </c>
      <c r="F19" s="60" t="str">
        <f>IF(D19="","", D19*INDEX('Data Inputs'!E$6:E$11,MATCH(C19,Energy)))</f>
        <v/>
      </c>
      <c r="G19" s="58"/>
      <c r="H19" s="58"/>
      <c r="I19" s="58"/>
      <c r="J19" s="61"/>
      <c r="K19" s="62"/>
      <c r="L19" s="62"/>
      <c r="M19" s="58"/>
      <c r="N19" s="63"/>
      <c r="O19" s="64" t="e">
        <f t="shared" si="0"/>
        <v>#VALUE!</v>
      </c>
      <c r="P19" s="65" t="e">
        <f>IF(AND(O19&lt;'Data Inputs'!D$23,O19&gt;='Data Inputs'!B$23),'Data Inputs'!A$23, IF(AND(O19&lt;'Data Inputs'!D$24,O19&gt;='Data Inputs'!B$24),'Data Inputs'!A$24, IF(AND(O19&lt;'Data Inputs'!D$25,O19&gt;='Data Inputs'!B$25),'Data Inputs'!A$25, IF(AND(O19&lt;='Data Inputs'!D$26,O19&gt;='Data Inputs'!B$26),'Data Inputs'!A$26, IF(O19&gt;'Data Inputs'!D$26,'Data Inputs'!A$27, 0)))))</f>
        <v>#VALUE!</v>
      </c>
      <c r="Q19" s="65">
        <f>IF(AND(N19&lt;'Data Inputs'!H$23,N19&gt;='Data Inputs'!F$23),'Data Inputs'!A$23, IF(AND(N19&lt;'Data Inputs'!H$24,N19&gt;='Data Inputs'!F$24),'Data Inputs'!A$24, IF(AND(N19&lt;'Data Inputs'!H$25,N19&gt;='Data Inputs'!F$25),'Data Inputs'!A$25, IF(AND(N19&lt;='Data Inputs'!H$26,N19&gt;='Data Inputs'!F$26),'Data Inputs'!A$26, IF(N19&gt;'Data Inputs'!H$26,'Data Inputs'!A$27, 0)))))</f>
        <v>100</v>
      </c>
      <c r="R19" s="58"/>
      <c r="S19" s="65" t="str">
        <f>IF(R19='Data Inputs'!I$23,'Data Inputs'!A$23,IF(R19='Data Inputs'!I$24,'Data Inputs'!A$24, IF(R19='Data Inputs'!I$25,'Data Inputs'!A$25, IF(R19='Data Inputs'!I$26,'Data Inputs'!A$26, IF(R19='Data Inputs'!I$27,'Data Inputs'!A$27, "")))))</f>
        <v/>
      </c>
      <c r="T19" s="58"/>
      <c r="U19" s="65" t="str">
        <f>IF(T19='Data Inputs'!K$23,'Data Inputs'!A$23,IF(T19='Data Inputs'!K$24,'Data Inputs'!A$24, IF(T19='Data Inputs'!K$25,'Data Inputs'!A$25, IF(T19='Data Inputs'!K$26,'Data Inputs'!A$26, IF(T19='Data Inputs'!K$27,'Data Inputs'!A$27, "")))))</f>
        <v/>
      </c>
      <c r="V19" s="66" t="e">
        <f>(P19*'Data Inputs'!D$28)+(Q19*'Data Inputs'!H$28)+(S19*'Data Inputs'!J$28)+(U19*'Data Inputs'!L$28)</f>
        <v>#VALUE!</v>
      </c>
    </row>
    <row r="20" spans="1:22" x14ac:dyDescent="0.2">
      <c r="A20" s="56" t="s">
        <v>45</v>
      </c>
      <c r="B20" s="57"/>
      <c r="C20" s="58"/>
      <c r="D20" s="59"/>
      <c r="E20" s="54" t="str">
        <f>IF(D20="","",D20*INDEX('Data Inputs'!C$6:C$11,MATCH(C20,Energy,0)))</f>
        <v/>
      </c>
      <c r="F20" s="60" t="str">
        <f>IF(D20="","", D20*INDEX('Data Inputs'!E$6:E$11,MATCH(C20,Energy)))</f>
        <v/>
      </c>
      <c r="G20" s="58"/>
      <c r="H20" s="58"/>
      <c r="I20" s="58"/>
      <c r="J20" s="61"/>
      <c r="K20" s="62"/>
      <c r="L20" s="62"/>
      <c r="M20" s="58"/>
      <c r="N20" s="63"/>
      <c r="O20" s="64" t="e">
        <f t="shared" si="0"/>
        <v>#VALUE!</v>
      </c>
      <c r="P20" s="65" t="e">
        <f>IF(AND(O20&lt;'Data Inputs'!D$23,O20&gt;='Data Inputs'!B$23),'Data Inputs'!A$23, IF(AND(O20&lt;'Data Inputs'!D$24,O20&gt;='Data Inputs'!B$24),'Data Inputs'!A$24, IF(AND(O20&lt;'Data Inputs'!D$25,O20&gt;='Data Inputs'!B$25),'Data Inputs'!A$25, IF(AND(O20&lt;='Data Inputs'!D$26,O20&gt;='Data Inputs'!B$26),'Data Inputs'!A$26, IF(O20&gt;'Data Inputs'!D$26,'Data Inputs'!A$27, 0)))))</f>
        <v>#VALUE!</v>
      </c>
      <c r="Q20" s="65">
        <f>IF(AND(N20&lt;'Data Inputs'!H$23,N20&gt;='Data Inputs'!F$23),'Data Inputs'!A$23, IF(AND(N20&lt;'Data Inputs'!H$24,N20&gt;='Data Inputs'!F$24),'Data Inputs'!A$24, IF(AND(N20&lt;'Data Inputs'!H$25,N20&gt;='Data Inputs'!F$25),'Data Inputs'!A$25, IF(AND(N20&lt;='Data Inputs'!H$26,N20&gt;='Data Inputs'!F$26),'Data Inputs'!A$26, IF(N20&gt;'Data Inputs'!H$26,'Data Inputs'!A$27, 0)))))</f>
        <v>100</v>
      </c>
      <c r="R20" s="58"/>
      <c r="S20" s="65" t="str">
        <f>IF(R20='Data Inputs'!I$23,'Data Inputs'!A$23,IF(R20='Data Inputs'!I$24,'Data Inputs'!A$24, IF(R20='Data Inputs'!I$25,'Data Inputs'!A$25, IF(R20='Data Inputs'!I$26,'Data Inputs'!A$26, IF(R20='Data Inputs'!I$27,'Data Inputs'!A$27, "")))))</f>
        <v/>
      </c>
      <c r="T20" s="58"/>
      <c r="U20" s="65" t="str">
        <f>IF(T20='Data Inputs'!K$23,'Data Inputs'!A$23,IF(T20='Data Inputs'!K$24,'Data Inputs'!A$24, IF(T20='Data Inputs'!K$25,'Data Inputs'!A$25, IF(T20='Data Inputs'!K$26,'Data Inputs'!A$26, IF(T20='Data Inputs'!K$27,'Data Inputs'!A$27, "")))))</f>
        <v/>
      </c>
      <c r="V20" s="66" t="e">
        <f>(P20*'Data Inputs'!D$28)+(Q20*'Data Inputs'!H$28)+(S20*'Data Inputs'!J$28)+(U20*'Data Inputs'!L$28)</f>
        <v>#VALUE!</v>
      </c>
    </row>
    <row r="21" spans="1:22" x14ac:dyDescent="0.2">
      <c r="A21" s="56" t="s">
        <v>46</v>
      </c>
      <c r="B21" s="57"/>
      <c r="C21" s="58"/>
      <c r="D21" s="59"/>
      <c r="E21" s="54" t="str">
        <f>IF(D21="","",D21*INDEX('Data Inputs'!C$6:C$11,MATCH(C21,Energy,0)))</f>
        <v/>
      </c>
      <c r="F21" s="60" t="str">
        <f>IF(D21="","", D21*INDEX('Data Inputs'!E$6:E$11,MATCH(C21,Energy)))</f>
        <v/>
      </c>
      <c r="G21" s="58"/>
      <c r="H21" s="58"/>
      <c r="I21" s="58"/>
      <c r="J21" s="61"/>
      <c r="K21" s="62"/>
      <c r="L21" s="62"/>
      <c r="M21" s="58"/>
      <c r="N21" s="63"/>
      <c r="O21" s="64" t="e">
        <f t="shared" si="0"/>
        <v>#VALUE!</v>
      </c>
      <c r="P21" s="65" t="e">
        <f>IF(AND(O21&lt;'Data Inputs'!D$23,O21&gt;='Data Inputs'!B$23),'Data Inputs'!A$23, IF(AND(O21&lt;'Data Inputs'!D$24,O21&gt;='Data Inputs'!B$24),'Data Inputs'!A$24, IF(AND(O21&lt;'Data Inputs'!D$25,O21&gt;='Data Inputs'!B$25),'Data Inputs'!A$25, IF(AND(O21&lt;='Data Inputs'!D$26,O21&gt;='Data Inputs'!B$26),'Data Inputs'!A$26, IF(O21&gt;'Data Inputs'!D$26,'Data Inputs'!A$27, 0)))))</f>
        <v>#VALUE!</v>
      </c>
      <c r="Q21" s="65">
        <f>IF(AND(N21&lt;'Data Inputs'!H$23,N21&gt;='Data Inputs'!F$23),'Data Inputs'!A$23, IF(AND(N21&lt;'Data Inputs'!H$24,N21&gt;='Data Inputs'!F$24),'Data Inputs'!A$24, IF(AND(N21&lt;'Data Inputs'!H$25,N21&gt;='Data Inputs'!F$25),'Data Inputs'!A$25, IF(AND(N21&lt;='Data Inputs'!H$26,N21&gt;='Data Inputs'!F$26),'Data Inputs'!A$26, IF(N21&gt;'Data Inputs'!H$26,'Data Inputs'!A$27, 0)))))</f>
        <v>100</v>
      </c>
      <c r="R21" s="58"/>
      <c r="S21" s="65" t="str">
        <f>IF(R21='Data Inputs'!I$23,'Data Inputs'!A$23,IF(R21='Data Inputs'!I$24,'Data Inputs'!A$24, IF(R21='Data Inputs'!I$25,'Data Inputs'!A$25, IF(R21='Data Inputs'!I$26,'Data Inputs'!A$26, IF(R21='Data Inputs'!I$27,'Data Inputs'!A$27, "")))))</f>
        <v/>
      </c>
      <c r="T21" s="58"/>
      <c r="U21" s="65" t="str">
        <f>IF(T21='Data Inputs'!K$23,'Data Inputs'!A$23,IF(T21='Data Inputs'!K$24,'Data Inputs'!A$24, IF(T21='Data Inputs'!K$25,'Data Inputs'!A$25, IF(T21='Data Inputs'!K$26,'Data Inputs'!A$26, IF(T21='Data Inputs'!K$27,'Data Inputs'!A$27, "")))))</f>
        <v/>
      </c>
      <c r="V21" s="66" t="e">
        <f>(P21*'Data Inputs'!D$28)+(Q21*'Data Inputs'!H$28)+(S21*'Data Inputs'!J$28)+(U21*'Data Inputs'!L$28)</f>
        <v>#VALUE!</v>
      </c>
    </row>
    <row r="22" spans="1:22" x14ac:dyDescent="0.2">
      <c r="A22" s="56" t="s">
        <v>47</v>
      </c>
      <c r="B22" s="57"/>
      <c r="C22" s="58"/>
      <c r="D22" s="59"/>
      <c r="E22" s="54" t="str">
        <f>IF(D22="","",D22*INDEX('Data Inputs'!C$6:C$11,MATCH(C22,Energy,0)))</f>
        <v/>
      </c>
      <c r="F22" s="60" t="str">
        <f>IF(D22="","", D22*INDEX('Data Inputs'!E$6:E$11,MATCH(C22,Energy)))</f>
        <v/>
      </c>
      <c r="G22" s="58"/>
      <c r="H22" s="58"/>
      <c r="I22" s="58"/>
      <c r="J22" s="61"/>
      <c r="K22" s="62"/>
      <c r="L22" s="62"/>
      <c r="M22" s="58"/>
      <c r="N22" s="63"/>
      <c r="O22" s="64" t="e">
        <f t="shared" si="0"/>
        <v>#VALUE!</v>
      </c>
      <c r="P22" s="65" t="e">
        <f>IF(AND(O22&lt;'Data Inputs'!D$23,O22&gt;='Data Inputs'!B$23),'Data Inputs'!A$23, IF(AND(O22&lt;'Data Inputs'!D$24,O22&gt;='Data Inputs'!B$24),'Data Inputs'!A$24, IF(AND(O22&lt;'Data Inputs'!D$25,O22&gt;='Data Inputs'!B$25),'Data Inputs'!A$25, IF(AND(O22&lt;='Data Inputs'!D$26,O22&gt;='Data Inputs'!B$26),'Data Inputs'!A$26, IF(O22&gt;'Data Inputs'!D$26,'Data Inputs'!A$27, 0)))))</f>
        <v>#VALUE!</v>
      </c>
      <c r="Q22" s="65">
        <f>IF(AND(N22&lt;'Data Inputs'!H$23,N22&gt;='Data Inputs'!F$23),'Data Inputs'!A$23, IF(AND(N22&lt;'Data Inputs'!H$24,N22&gt;='Data Inputs'!F$24),'Data Inputs'!A$24, IF(AND(N22&lt;'Data Inputs'!H$25,N22&gt;='Data Inputs'!F$25),'Data Inputs'!A$25, IF(AND(N22&lt;='Data Inputs'!H$26,N22&gt;='Data Inputs'!F$26),'Data Inputs'!A$26, IF(N22&gt;'Data Inputs'!H$26,'Data Inputs'!A$27, 0)))))</f>
        <v>100</v>
      </c>
      <c r="R22" s="58"/>
      <c r="S22" s="65" t="str">
        <f>IF(R22='Data Inputs'!I$23,'Data Inputs'!A$23,IF(R22='Data Inputs'!I$24,'Data Inputs'!A$24, IF(R22='Data Inputs'!I$25,'Data Inputs'!A$25, IF(R22='Data Inputs'!I$26,'Data Inputs'!A$26, IF(R22='Data Inputs'!I$27,'Data Inputs'!A$27, "")))))</f>
        <v/>
      </c>
      <c r="T22" s="58"/>
      <c r="U22" s="65" t="str">
        <f>IF(T22='Data Inputs'!K$23,'Data Inputs'!A$23,IF(T22='Data Inputs'!K$24,'Data Inputs'!A$24, IF(T22='Data Inputs'!K$25,'Data Inputs'!A$25, IF(T22='Data Inputs'!K$26,'Data Inputs'!A$26, IF(T22='Data Inputs'!K$27,'Data Inputs'!A$27, "")))))</f>
        <v/>
      </c>
      <c r="V22" s="66" t="e">
        <f>(P22*'Data Inputs'!D$28)+(Q22*'Data Inputs'!H$28)+(S22*'Data Inputs'!J$28)+(U22*'Data Inputs'!L$28)</f>
        <v>#VALUE!</v>
      </c>
    </row>
    <row r="23" spans="1:22" x14ac:dyDescent="0.2">
      <c r="A23" s="56" t="s">
        <v>48</v>
      </c>
      <c r="B23" s="57"/>
      <c r="C23" s="58"/>
      <c r="D23" s="59"/>
      <c r="E23" s="54" t="str">
        <f>IF(D23="","",D23*INDEX('Data Inputs'!C$6:C$11,MATCH(C23,Energy,0)))</f>
        <v/>
      </c>
      <c r="F23" s="60" t="str">
        <f>IF(D23="","", D23*INDEX('Data Inputs'!E$6:E$11,MATCH(C23,Energy)))</f>
        <v/>
      </c>
      <c r="G23" s="58"/>
      <c r="H23" s="58"/>
      <c r="I23" s="58"/>
      <c r="J23" s="61"/>
      <c r="K23" s="62"/>
      <c r="L23" s="62"/>
      <c r="M23" s="58"/>
      <c r="N23" s="63"/>
      <c r="O23" s="64" t="e">
        <f t="shared" si="0"/>
        <v>#VALUE!</v>
      </c>
      <c r="P23" s="65" t="e">
        <f>IF(AND(O23&lt;'Data Inputs'!D$23,O23&gt;='Data Inputs'!B$23),'Data Inputs'!A$23, IF(AND(O23&lt;'Data Inputs'!D$24,O23&gt;='Data Inputs'!B$24),'Data Inputs'!A$24, IF(AND(O23&lt;'Data Inputs'!D$25,O23&gt;='Data Inputs'!B$25),'Data Inputs'!A$25, IF(AND(O23&lt;='Data Inputs'!D$26,O23&gt;='Data Inputs'!B$26),'Data Inputs'!A$26, IF(O23&gt;'Data Inputs'!D$26,'Data Inputs'!A$27, 0)))))</f>
        <v>#VALUE!</v>
      </c>
      <c r="Q23" s="65">
        <f>IF(AND(N23&lt;'Data Inputs'!H$23,N23&gt;='Data Inputs'!F$23),'Data Inputs'!A$23, IF(AND(N23&lt;'Data Inputs'!H$24,N23&gt;='Data Inputs'!F$24),'Data Inputs'!A$24, IF(AND(N23&lt;'Data Inputs'!H$25,N23&gt;='Data Inputs'!F$25),'Data Inputs'!A$25, IF(AND(N23&lt;='Data Inputs'!H$26,N23&gt;='Data Inputs'!F$26),'Data Inputs'!A$26, IF(N23&gt;'Data Inputs'!H$26,'Data Inputs'!A$27, 0)))))</f>
        <v>100</v>
      </c>
      <c r="R23" s="58"/>
      <c r="S23" s="65" t="str">
        <f>IF(R23='Data Inputs'!I$23,'Data Inputs'!A$23,IF(R23='Data Inputs'!I$24,'Data Inputs'!A$24, IF(R23='Data Inputs'!I$25,'Data Inputs'!A$25, IF(R23='Data Inputs'!I$26,'Data Inputs'!A$26, IF(R23='Data Inputs'!I$27,'Data Inputs'!A$27, "")))))</f>
        <v/>
      </c>
      <c r="T23" s="58"/>
      <c r="U23" s="65" t="str">
        <f>IF(T23='Data Inputs'!K$23,'Data Inputs'!A$23,IF(T23='Data Inputs'!K$24,'Data Inputs'!A$24, IF(T23='Data Inputs'!K$25,'Data Inputs'!A$25, IF(T23='Data Inputs'!K$26,'Data Inputs'!A$26, IF(T23='Data Inputs'!K$27,'Data Inputs'!A$27, "")))))</f>
        <v/>
      </c>
      <c r="V23" s="66" t="e">
        <f>(P23*'Data Inputs'!D$28)+(Q23*'Data Inputs'!H$28)+(S23*'Data Inputs'!J$28)+(U23*'Data Inputs'!L$28)</f>
        <v>#VALUE!</v>
      </c>
    </row>
    <row r="24" spans="1:22" x14ac:dyDescent="0.2">
      <c r="A24" s="56" t="s">
        <v>49</v>
      </c>
      <c r="B24" s="57"/>
      <c r="C24" s="58"/>
      <c r="D24" s="59"/>
      <c r="E24" s="54" t="str">
        <f>IF(D24="","",D24*INDEX('Data Inputs'!C$6:C$11,MATCH(C24,Energy,0)))</f>
        <v/>
      </c>
      <c r="F24" s="60" t="str">
        <f>IF(D24="","", D24*INDEX('Data Inputs'!E$6:E$11,MATCH(C24,Energy)))</f>
        <v/>
      </c>
      <c r="G24" s="58"/>
      <c r="H24" s="58"/>
      <c r="I24" s="58"/>
      <c r="J24" s="61"/>
      <c r="K24" s="62"/>
      <c r="L24" s="62"/>
      <c r="M24" s="58"/>
      <c r="N24" s="63"/>
      <c r="O24" s="64" t="e">
        <f t="shared" si="0"/>
        <v>#VALUE!</v>
      </c>
      <c r="P24" s="65" t="e">
        <f>IF(AND(O24&lt;'Data Inputs'!D$23,O24&gt;='Data Inputs'!B$23),'Data Inputs'!A$23, IF(AND(O24&lt;'Data Inputs'!D$24,O24&gt;='Data Inputs'!B$24),'Data Inputs'!A$24, IF(AND(O24&lt;'Data Inputs'!D$25,O24&gt;='Data Inputs'!B$25),'Data Inputs'!A$25, IF(AND(O24&lt;='Data Inputs'!D$26,O24&gt;='Data Inputs'!B$26),'Data Inputs'!A$26, IF(O24&gt;'Data Inputs'!D$26,'Data Inputs'!A$27, 0)))))</f>
        <v>#VALUE!</v>
      </c>
      <c r="Q24" s="65">
        <f>IF(AND(N24&lt;'Data Inputs'!H$23,N24&gt;='Data Inputs'!F$23),'Data Inputs'!A$23, IF(AND(N24&lt;'Data Inputs'!H$24,N24&gt;='Data Inputs'!F$24),'Data Inputs'!A$24, IF(AND(N24&lt;'Data Inputs'!H$25,N24&gt;='Data Inputs'!F$25),'Data Inputs'!A$25, IF(AND(N24&lt;='Data Inputs'!H$26,N24&gt;='Data Inputs'!F$26),'Data Inputs'!A$26, IF(N24&gt;'Data Inputs'!H$26,'Data Inputs'!A$27, 0)))))</f>
        <v>100</v>
      </c>
      <c r="R24" s="58"/>
      <c r="S24" s="65" t="str">
        <f>IF(R24='Data Inputs'!I$23,'Data Inputs'!A$23,IF(R24='Data Inputs'!I$24,'Data Inputs'!A$24, IF(R24='Data Inputs'!I$25,'Data Inputs'!A$25, IF(R24='Data Inputs'!I$26,'Data Inputs'!A$26, IF(R24='Data Inputs'!I$27,'Data Inputs'!A$27, "")))))</f>
        <v/>
      </c>
      <c r="T24" s="58"/>
      <c r="U24" s="65" t="str">
        <f>IF(T24='Data Inputs'!K$23,'Data Inputs'!A$23,IF(T24='Data Inputs'!K$24,'Data Inputs'!A$24, IF(T24='Data Inputs'!K$25,'Data Inputs'!A$25, IF(T24='Data Inputs'!K$26,'Data Inputs'!A$26, IF(T24='Data Inputs'!K$27,'Data Inputs'!A$27, "")))))</f>
        <v/>
      </c>
      <c r="V24" s="66" t="e">
        <f>(P24*'Data Inputs'!D$28)+(Q24*'Data Inputs'!H$28)+(S24*'Data Inputs'!J$28)+(U24*'Data Inputs'!L$28)</f>
        <v>#VALUE!</v>
      </c>
    </row>
    <row r="25" spans="1:22" x14ac:dyDescent="0.2">
      <c r="A25" s="56" t="s">
        <v>50</v>
      </c>
      <c r="B25" s="57"/>
      <c r="C25" s="58"/>
      <c r="D25" s="59"/>
      <c r="E25" s="54" t="str">
        <f>IF(D25="","",D25*INDEX('Data Inputs'!C$6:C$11,MATCH(C25,Energy,0)))</f>
        <v/>
      </c>
      <c r="F25" s="60" t="str">
        <f>IF(D25="","", D25*INDEX('Data Inputs'!E$6:E$11,MATCH(C25,Energy)))</f>
        <v/>
      </c>
      <c r="G25" s="58"/>
      <c r="H25" s="58"/>
      <c r="I25" s="58"/>
      <c r="J25" s="61"/>
      <c r="K25" s="62"/>
      <c r="L25" s="62"/>
      <c r="M25" s="58"/>
      <c r="N25" s="63"/>
      <c r="O25" s="64" t="e">
        <f t="shared" si="0"/>
        <v>#VALUE!</v>
      </c>
      <c r="P25" s="65" t="e">
        <f>IF(AND(O25&lt;'Data Inputs'!D$23,O25&gt;='Data Inputs'!B$23),'Data Inputs'!A$23, IF(AND(O25&lt;'Data Inputs'!D$24,O25&gt;='Data Inputs'!B$24),'Data Inputs'!A$24, IF(AND(O25&lt;'Data Inputs'!D$25,O25&gt;='Data Inputs'!B$25),'Data Inputs'!A$25, IF(AND(O25&lt;='Data Inputs'!D$26,O25&gt;='Data Inputs'!B$26),'Data Inputs'!A$26, IF(O25&gt;'Data Inputs'!D$26,'Data Inputs'!A$27, 0)))))</f>
        <v>#VALUE!</v>
      </c>
      <c r="Q25" s="65">
        <f>IF(AND(N25&lt;'Data Inputs'!H$23,N25&gt;='Data Inputs'!F$23),'Data Inputs'!A$23, IF(AND(N25&lt;'Data Inputs'!H$24,N25&gt;='Data Inputs'!F$24),'Data Inputs'!A$24, IF(AND(N25&lt;'Data Inputs'!H$25,N25&gt;='Data Inputs'!F$25),'Data Inputs'!A$25, IF(AND(N25&lt;='Data Inputs'!H$26,N25&gt;='Data Inputs'!F$26),'Data Inputs'!A$26, IF(N25&gt;'Data Inputs'!H$26,'Data Inputs'!A$27, 0)))))</f>
        <v>100</v>
      </c>
      <c r="R25" s="58"/>
      <c r="S25" s="65" t="str">
        <f>IF(R25='Data Inputs'!I$23,'Data Inputs'!A$23,IF(R25='Data Inputs'!I$24,'Data Inputs'!A$24, IF(R25='Data Inputs'!I$25,'Data Inputs'!A$25, IF(R25='Data Inputs'!I$26,'Data Inputs'!A$26, IF(R25='Data Inputs'!I$27,'Data Inputs'!A$27, "")))))</f>
        <v/>
      </c>
      <c r="T25" s="58"/>
      <c r="U25" s="65" t="str">
        <f>IF(T25='Data Inputs'!K$23,'Data Inputs'!A$23,IF(T25='Data Inputs'!K$24,'Data Inputs'!A$24, IF(T25='Data Inputs'!K$25,'Data Inputs'!A$25, IF(T25='Data Inputs'!K$26,'Data Inputs'!A$26, IF(T25='Data Inputs'!K$27,'Data Inputs'!A$27, "")))))</f>
        <v/>
      </c>
      <c r="V25" s="66" t="e">
        <f>(P25*'Data Inputs'!D$28)+(Q25*'Data Inputs'!H$28)+(S25*'Data Inputs'!J$28)+(U25*'Data Inputs'!L$28)</f>
        <v>#VALUE!</v>
      </c>
    </row>
    <row r="26" spans="1:22" x14ac:dyDescent="0.2">
      <c r="A26" s="56" t="s">
        <v>51</v>
      </c>
      <c r="B26" s="57"/>
      <c r="C26" s="58"/>
      <c r="D26" s="59"/>
      <c r="E26" s="54" t="str">
        <f>IF(D26="","",D26*INDEX('Data Inputs'!C$6:C$11,MATCH(C26,Energy,0)))</f>
        <v/>
      </c>
      <c r="F26" s="60" t="str">
        <f>IF(D26="","", D26*INDEX('Data Inputs'!E$6:E$11,MATCH(C26,Energy)))</f>
        <v/>
      </c>
      <c r="G26" s="58"/>
      <c r="H26" s="58"/>
      <c r="I26" s="58"/>
      <c r="J26" s="61"/>
      <c r="K26" s="62"/>
      <c r="L26" s="62"/>
      <c r="M26" s="58"/>
      <c r="N26" s="63"/>
      <c r="O26" s="64" t="e">
        <f t="shared" si="0"/>
        <v>#VALUE!</v>
      </c>
      <c r="P26" s="65" t="e">
        <f>IF(AND(O26&lt;'Data Inputs'!D$23,O26&gt;='Data Inputs'!B$23),'Data Inputs'!A$23, IF(AND(O26&lt;'Data Inputs'!D$24,O26&gt;='Data Inputs'!B$24),'Data Inputs'!A$24, IF(AND(O26&lt;'Data Inputs'!D$25,O26&gt;='Data Inputs'!B$25),'Data Inputs'!A$25, IF(AND(O26&lt;='Data Inputs'!D$26,O26&gt;='Data Inputs'!B$26),'Data Inputs'!A$26, IF(O26&gt;'Data Inputs'!D$26,'Data Inputs'!A$27, 0)))))</f>
        <v>#VALUE!</v>
      </c>
      <c r="Q26" s="65">
        <f>IF(AND(N26&lt;'Data Inputs'!H$23,N26&gt;='Data Inputs'!F$23),'Data Inputs'!A$23, IF(AND(N26&lt;'Data Inputs'!H$24,N26&gt;='Data Inputs'!F$24),'Data Inputs'!A$24, IF(AND(N26&lt;'Data Inputs'!H$25,N26&gt;='Data Inputs'!F$25),'Data Inputs'!A$25, IF(AND(N26&lt;='Data Inputs'!H$26,N26&gt;='Data Inputs'!F$26),'Data Inputs'!A$26, IF(N26&gt;'Data Inputs'!H$26,'Data Inputs'!A$27, 0)))))</f>
        <v>100</v>
      </c>
      <c r="R26" s="58"/>
      <c r="S26" s="65" t="str">
        <f>IF(R26='Data Inputs'!I$23,'Data Inputs'!A$23,IF(R26='Data Inputs'!I$24,'Data Inputs'!A$24, IF(R26='Data Inputs'!I$25,'Data Inputs'!A$25, IF(R26='Data Inputs'!I$26,'Data Inputs'!A$26, IF(R26='Data Inputs'!I$27,'Data Inputs'!A$27, "")))))</f>
        <v/>
      </c>
      <c r="T26" s="58"/>
      <c r="U26" s="65" t="str">
        <f>IF(T26='Data Inputs'!K$23,'Data Inputs'!A$23,IF(T26='Data Inputs'!K$24,'Data Inputs'!A$24, IF(T26='Data Inputs'!K$25,'Data Inputs'!A$25, IF(T26='Data Inputs'!K$26,'Data Inputs'!A$26, IF(T26='Data Inputs'!K$27,'Data Inputs'!A$27, "")))))</f>
        <v/>
      </c>
      <c r="V26" s="66" t="e">
        <f>(P26*'Data Inputs'!D$28)+(Q26*'Data Inputs'!H$28)+(S26*'Data Inputs'!J$28)+(U26*'Data Inputs'!L$28)</f>
        <v>#VALUE!</v>
      </c>
    </row>
    <row r="27" spans="1:22" x14ac:dyDescent="0.2">
      <c r="A27" s="56" t="s">
        <v>52</v>
      </c>
      <c r="B27" s="57"/>
      <c r="C27" s="58"/>
      <c r="D27" s="59"/>
      <c r="E27" s="54" t="str">
        <f>IF(D27="","",D27*INDEX('Data Inputs'!C$6:C$11,MATCH(C27,Energy,0)))</f>
        <v/>
      </c>
      <c r="F27" s="60" t="str">
        <f>IF(D27="","", D27*INDEX('Data Inputs'!E$6:E$11,MATCH(C27,Energy)))</f>
        <v/>
      </c>
      <c r="G27" s="58"/>
      <c r="H27" s="58"/>
      <c r="I27" s="58"/>
      <c r="J27" s="61"/>
      <c r="K27" s="62"/>
      <c r="L27" s="62"/>
      <c r="M27" s="58"/>
      <c r="N27" s="63"/>
      <c r="O27" s="64" t="e">
        <f t="shared" si="0"/>
        <v>#VALUE!</v>
      </c>
      <c r="P27" s="65" t="e">
        <f>IF(AND(O27&lt;'Data Inputs'!D$23,O27&gt;='Data Inputs'!B$23),'Data Inputs'!A$23, IF(AND(O27&lt;'Data Inputs'!D$24,O27&gt;='Data Inputs'!B$24),'Data Inputs'!A$24, IF(AND(O27&lt;'Data Inputs'!D$25,O27&gt;='Data Inputs'!B$25),'Data Inputs'!A$25, IF(AND(O27&lt;='Data Inputs'!D$26,O27&gt;='Data Inputs'!B$26),'Data Inputs'!A$26, IF(O27&gt;'Data Inputs'!D$26,'Data Inputs'!A$27, 0)))))</f>
        <v>#VALUE!</v>
      </c>
      <c r="Q27" s="65">
        <f>IF(AND(N27&lt;'Data Inputs'!H$23,N27&gt;='Data Inputs'!F$23),'Data Inputs'!A$23, IF(AND(N27&lt;'Data Inputs'!H$24,N27&gt;='Data Inputs'!F$24),'Data Inputs'!A$24, IF(AND(N27&lt;'Data Inputs'!H$25,N27&gt;='Data Inputs'!F$25),'Data Inputs'!A$25, IF(AND(N27&lt;='Data Inputs'!H$26,N27&gt;='Data Inputs'!F$26),'Data Inputs'!A$26, IF(N27&gt;'Data Inputs'!H$26,'Data Inputs'!A$27, 0)))))</f>
        <v>100</v>
      </c>
      <c r="R27" s="58"/>
      <c r="S27" s="65" t="str">
        <f>IF(R27='Data Inputs'!I$23,'Data Inputs'!A$23,IF(R27='Data Inputs'!I$24,'Data Inputs'!A$24, IF(R27='Data Inputs'!I$25,'Data Inputs'!A$25, IF(R27='Data Inputs'!I$26,'Data Inputs'!A$26, IF(R27='Data Inputs'!I$27,'Data Inputs'!A$27, "")))))</f>
        <v/>
      </c>
      <c r="T27" s="58"/>
      <c r="U27" s="65" t="str">
        <f>IF(T27='Data Inputs'!K$23,'Data Inputs'!A$23,IF(T27='Data Inputs'!K$24,'Data Inputs'!A$24, IF(T27='Data Inputs'!K$25,'Data Inputs'!A$25, IF(T27='Data Inputs'!K$26,'Data Inputs'!A$26, IF(T27='Data Inputs'!K$27,'Data Inputs'!A$27, "")))))</f>
        <v/>
      </c>
      <c r="V27" s="66" t="e">
        <f>(P27*'Data Inputs'!D$28)+(Q27*'Data Inputs'!H$28)+(S27*'Data Inputs'!J$28)+(U27*'Data Inputs'!L$28)</f>
        <v>#VALUE!</v>
      </c>
    </row>
    <row r="28" spans="1:22" x14ac:dyDescent="0.2">
      <c r="A28" s="56" t="s">
        <v>53</v>
      </c>
      <c r="B28" s="57"/>
      <c r="C28" s="58"/>
      <c r="D28" s="59"/>
      <c r="E28" s="54" t="str">
        <f>IF(D28="","",D28*INDEX('Data Inputs'!C$6:C$11,MATCH(C28,Energy,0)))</f>
        <v/>
      </c>
      <c r="F28" s="60" t="str">
        <f>IF(D28="","", D28*INDEX('Data Inputs'!E$6:E$11,MATCH(C28,Energy)))</f>
        <v/>
      </c>
      <c r="G28" s="58"/>
      <c r="H28" s="58"/>
      <c r="I28" s="58"/>
      <c r="J28" s="61"/>
      <c r="K28" s="62"/>
      <c r="L28" s="62"/>
      <c r="M28" s="58"/>
      <c r="N28" s="63"/>
      <c r="O28" s="64" t="e">
        <f t="shared" si="0"/>
        <v>#VALUE!</v>
      </c>
      <c r="P28" s="65" t="e">
        <f>IF(AND(O28&lt;'Data Inputs'!D$23,O28&gt;='Data Inputs'!B$23),'Data Inputs'!A$23, IF(AND(O28&lt;'Data Inputs'!D$24,O28&gt;='Data Inputs'!B$24),'Data Inputs'!A$24, IF(AND(O28&lt;'Data Inputs'!D$25,O28&gt;='Data Inputs'!B$25),'Data Inputs'!A$25, IF(AND(O28&lt;='Data Inputs'!D$26,O28&gt;='Data Inputs'!B$26),'Data Inputs'!A$26, IF(O28&gt;'Data Inputs'!D$26,'Data Inputs'!A$27, 0)))))</f>
        <v>#VALUE!</v>
      </c>
      <c r="Q28" s="65">
        <f>IF(AND(N28&lt;'Data Inputs'!H$23,N28&gt;='Data Inputs'!F$23),'Data Inputs'!A$23, IF(AND(N28&lt;'Data Inputs'!H$24,N28&gt;='Data Inputs'!F$24),'Data Inputs'!A$24, IF(AND(N28&lt;'Data Inputs'!H$25,N28&gt;='Data Inputs'!F$25),'Data Inputs'!A$25, IF(AND(N28&lt;='Data Inputs'!H$26,N28&gt;='Data Inputs'!F$26),'Data Inputs'!A$26, IF(N28&gt;'Data Inputs'!H$26,'Data Inputs'!A$27, 0)))))</f>
        <v>100</v>
      </c>
      <c r="R28" s="58"/>
      <c r="S28" s="65" t="str">
        <f>IF(R28='Data Inputs'!I$23,'Data Inputs'!A$23,IF(R28='Data Inputs'!I$24,'Data Inputs'!A$24, IF(R28='Data Inputs'!I$25,'Data Inputs'!A$25, IF(R28='Data Inputs'!I$26,'Data Inputs'!A$26, IF(R28='Data Inputs'!I$27,'Data Inputs'!A$27, "")))))</f>
        <v/>
      </c>
      <c r="T28" s="58"/>
      <c r="U28" s="65" t="str">
        <f>IF(T28='Data Inputs'!K$23,'Data Inputs'!A$23,IF(T28='Data Inputs'!K$24,'Data Inputs'!A$24, IF(T28='Data Inputs'!K$25,'Data Inputs'!A$25, IF(T28='Data Inputs'!K$26,'Data Inputs'!A$26, IF(T28='Data Inputs'!K$27,'Data Inputs'!A$27, "")))))</f>
        <v/>
      </c>
      <c r="V28" s="66" t="e">
        <f>(P28*'Data Inputs'!D$28)+(Q28*'Data Inputs'!H$28)+(S28*'Data Inputs'!J$28)+(U28*'Data Inputs'!L$28)</f>
        <v>#VALUE!</v>
      </c>
    </row>
    <row r="29" spans="1:22" x14ac:dyDescent="0.2">
      <c r="A29" s="56" t="s">
        <v>54</v>
      </c>
      <c r="B29" s="57"/>
      <c r="C29" s="58"/>
      <c r="D29" s="59"/>
      <c r="E29" s="54" t="str">
        <f>IF(D29="","",D29*INDEX('Data Inputs'!C$6:C$11,MATCH(C29,Energy,0)))</f>
        <v/>
      </c>
      <c r="F29" s="60" t="str">
        <f>IF(D29="","", D29*INDEX('Data Inputs'!E$6:E$11,MATCH(C29,Energy)))</f>
        <v/>
      </c>
      <c r="G29" s="58"/>
      <c r="H29" s="58"/>
      <c r="I29" s="58"/>
      <c r="J29" s="61"/>
      <c r="K29" s="62"/>
      <c r="L29" s="62"/>
      <c r="M29" s="58"/>
      <c r="N29" s="63"/>
      <c r="O29" s="64" t="e">
        <f t="shared" si="0"/>
        <v>#VALUE!</v>
      </c>
      <c r="P29" s="65" t="e">
        <f>IF(AND(O29&lt;'Data Inputs'!D$23,O29&gt;='Data Inputs'!B$23),'Data Inputs'!A$23, IF(AND(O29&lt;'Data Inputs'!D$24,O29&gt;='Data Inputs'!B$24),'Data Inputs'!A$24, IF(AND(O29&lt;'Data Inputs'!D$25,O29&gt;='Data Inputs'!B$25),'Data Inputs'!A$25, IF(AND(O29&lt;='Data Inputs'!D$26,O29&gt;='Data Inputs'!B$26),'Data Inputs'!A$26, IF(O29&gt;'Data Inputs'!D$26,'Data Inputs'!A$27, 0)))))</f>
        <v>#VALUE!</v>
      </c>
      <c r="Q29" s="65">
        <f>IF(AND(N29&lt;'Data Inputs'!H$23,N29&gt;='Data Inputs'!F$23),'Data Inputs'!A$23, IF(AND(N29&lt;'Data Inputs'!H$24,N29&gt;='Data Inputs'!F$24),'Data Inputs'!A$24, IF(AND(N29&lt;'Data Inputs'!H$25,N29&gt;='Data Inputs'!F$25),'Data Inputs'!A$25, IF(AND(N29&lt;='Data Inputs'!H$26,N29&gt;='Data Inputs'!F$26),'Data Inputs'!A$26, IF(N29&gt;'Data Inputs'!H$26,'Data Inputs'!A$27, 0)))))</f>
        <v>100</v>
      </c>
      <c r="R29" s="58"/>
      <c r="S29" s="65" t="str">
        <f>IF(R29='Data Inputs'!I$23,'Data Inputs'!A$23,IF(R29='Data Inputs'!I$24,'Data Inputs'!A$24, IF(R29='Data Inputs'!I$25,'Data Inputs'!A$25, IF(R29='Data Inputs'!I$26,'Data Inputs'!A$26, IF(R29='Data Inputs'!I$27,'Data Inputs'!A$27, "")))))</f>
        <v/>
      </c>
      <c r="T29" s="58"/>
      <c r="U29" s="65" t="str">
        <f>IF(T29='Data Inputs'!K$23,'Data Inputs'!A$23,IF(T29='Data Inputs'!K$24,'Data Inputs'!A$24, IF(T29='Data Inputs'!K$25,'Data Inputs'!A$25, IF(T29='Data Inputs'!K$26,'Data Inputs'!A$26, IF(T29='Data Inputs'!K$27,'Data Inputs'!A$27, "")))))</f>
        <v/>
      </c>
      <c r="V29" s="66" t="e">
        <f>(P29*'Data Inputs'!D$28)+(Q29*'Data Inputs'!H$28)+(S29*'Data Inputs'!J$28)+(U29*'Data Inputs'!L$28)</f>
        <v>#VALUE!</v>
      </c>
    </row>
    <row r="30" spans="1:22" x14ac:dyDescent="0.2">
      <c r="A30" s="56" t="s">
        <v>55</v>
      </c>
      <c r="B30" s="57"/>
      <c r="C30" s="58"/>
      <c r="D30" s="59"/>
      <c r="E30" s="54" t="str">
        <f>IF(D30="","",D30*INDEX('Data Inputs'!C$6:C$11,MATCH(C30,Energy,0)))</f>
        <v/>
      </c>
      <c r="F30" s="60" t="str">
        <f>IF(D30="","", D30*INDEX('Data Inputs'!E$6:E$11,MATCH(C30,Energy)))</f>
        <v/>
      </c>
      <c r="G30" s="58"/>
      <c r="H30" s="58"/>
      <c r="I30" s="58"/>
      <c r="J30" s="61"/>
      <c r="K30" s="62"/>
      <c r="L30" s="62"/>
      <c r="M30" s="58"/>
      <c r="N30" s="63"/>
      <c r="O30" s="64" t="e">
        <f t="shared" si="0"/>
        <v>#VALUE!</v>
      </c>
      <c r="P30" s="65" t="e">
        <f>IF(AND(O30&lt;'Data Inputs'!D$23,O30&gt;='Data Inputs'!B$23),'Data Inputs'!A$23, IF(AND(O30&lt;'Data Inputs'!D$24,O30&gt;='Data Inputs'!B$24),'Data Inputs'!A$24, IF(AND(O30&lt;'Data Inputs'!D$25,O30&gt;='Data Inputs'!B$25),'Data Inputs'!A$25, IF(AND(O30&lt;='Data Inputs'!D$26,O30&gt;='Data Inputs'!B$26),'Data Inputs'!A$26, IF(O30&gt;'Data Inputs'!D$26,'Data Inputs'!A$27, 0)))))</f>
        <v>#VALUE!</v>
      </c>
      <c r="Q30" s="65">
        <f>IF(AND(N30&lt;'Data Inputs'!H$23,N30&gt;='Data Inputs'!F$23),'Data Inputs'!A$23, IF(AND(N30&lt;'Data Inputs'!H$24,N30&gt;='Data Inputs'!F$24),'Data Inputs'!A$24, IF(AND(N30&lt;'Data Inputs'!H$25,N30&gt;='Data Inputs'!F$25),'Data Inputs'!A$25, IF(AND(N30&lt;='Data Inputs'!H$26,N30&gt;='Data Inputs'!F$26),'Data Inputs'!A$26, IF(N30&gt;'Data Inputs'!H$26,'Data Inputs'!A$27, 0)))))</f>
        <v>100</v>
      </c>
      <c r="R30" s="58"/>
      <c r="S30" s="65" t="str">
        <f>IF(R30='Data Inputs'!I$23,'Data Inputs'!A$23,IF(R30='Data Inputs'!I$24,'Data Inputs'!A$24, IF(R30='Data Inputs'!I$25,'Data Inputs'!A$25, IF(R30='Data Inputs'!I$26,'Data Inputs'!A$26, IF(R30='Data Inputs'!I$27,'Data Inputs'!A$27, "")))))</f>
        <v/>
      </c>
      <c r="T30" s="58"/>
      <c r="U30" s="65" t="str">
        <f>IF(T30='Data Inputs'!K$23,'Data Inputs'!A$23,IF(T30='Data Inputs'!K$24,'Data Inputs'!A$24, IF(T30='Data Inputs'!K$25,'Data Inputs'!A$25, IF(T30='Data Inputs'!K$26,'Data Inputs'!A$26, IF(T30='Data Inputs'!K$27,'Data Inputs'!A$27, "")))))</f>
        <v/>
      </c>
      <c r="V30" s="66" t="e">
        <f>(P30*'Data Inputs'!D$28)+(Q30*'Data Inputs'!H$28)+(S30*'Data Inputs'!J$28)+(U30*'Data Inputs'!L$28)</f>
        <v>#VALUE!</v>
      </c>
    </row>
    <row r="31" spans="1:22" x14ac:dyDescent="0.2">
      <c r="A31" s="56" t="s">
        <v>56</v>
      </c>
      <c r="B31" s="57"/>
      <c r="C31" s="58"/>
      <c r="D31" s="59"/>
      <c r="E31" s="54" t="str">
        <f>IF(D31="","",D31*INDEX('Data Inputs'!C$6:C$11,MATCH(C31,Energy,0)))</f>
        <v/>
      </c>
      <c r="F31" s="60" t="str">
        <f>IF(D31="","", D31*INDEX('Data Inputs'!E$6:E$11,MATCH(C31,Energy)))</f>
        <v/>
      </c>
      <c r="G31" s="58"/>
      <c r="H31" s="58"/>
      <c r="I31" s="58"/>
      <c r="J31" s="61"/>
      <c r="K31" s="62"/>
      <c r="L31" s="62"/>
      <c r="M31" s="58"/>
      <c r="N31" s="63"/>
      <c r="O31" s="64" t="e">
        <f t="shared" si="0"/>
        <v>#VALUE!</v>
      </c>
      <c r="P31" s="65" t="e">
        <f>IF(AND(O31&lt;'Data Inputs'!D$23,O31&gt;='Data Inputs'!B$23),'Data Inputs'!A$23, IF(AND(O31&lt;'Data Inputs'!D$24,O31&gt;='Data Inputs'!B$24),'Data Inputs'!A$24, IF(AND(O31&lt;'Data Inputs'!D$25,O31&gt;='Data Inputs'!B$25),'Data Inputs'!A$25, IF(AND(O31&lt;='Data Inputs'!D$26,O31&gt;='Data Inputs'!B$26),'Data Inputs'!A$26, IF(O31&gt;'Data Inputs'!D$26,'Data Inputs'!A$27, 0)))))</f>
        <v>#VALUE!</v>
      </c>
      <c r="Q31" s="65">
        <f>IF(AND(N31&lt;'Data Inputs'!H$23,N31&gt;='Data Inputs'!F$23),'Data Inputs'!A$23, IF(AND(N31&lt;'Data Inputs'!H$24,N31&gt;='Data Inputs'!F$24),'Data Inputs'!A$24, IF(AND(N31&lt;'Data Inputs'!H$25,N31&gt;='Data Inputs'!F$25),'Data Inputs'!A$25, IF(AND(N31&lt;='Data Inputs'!H$26,N31&gt;='Data Inputs'!F$26),'Data Inputs'!A$26, IF(N31&gt;'Data Inputs'!H$26,'Data Inputs'!A$27, 0)))))</f>
        <v>100</v>
      </c>
      <c r="R31" s="58"/>
      <c r="S31" s="65" t="str">
        <f>IF(R31='Data Inputs'!I$23,'Data Inputs'!A$23,IF(R31='Data Inputs'!I$24,'Data Inputs'!A$24, IF(R31='Data Inputs'!I$25,'Data Inputs'!A$25, IF(R31='Data Inputs'!I$26,'Data Inputs'!A$26, IF(R31='Data Inputs'!I$27,'Data Inputs'!A$27, "")))))</f>
        <v/>
      </c>
      <c r="T31" s="58"/>
      <c r="U31" s="65" t="str">
        <f>IF(T31='Data Inputs'!K$23,'Data Inputs'!A$23,IF(T31='Data Inputs'!K$24,'Data Inputs'!A$24, IF(T31='Data Inputs'!K$25,'Data Inputs'!A$25, IF(T31='Data Inputs'!K$26,'Data Inputs'!A$26, IF(T31='Data Inputs'!K$27,'Data Inputs'!A$27, "")))))</f>
        <v/>
      </c>
      <c r="V31" s="66" t="e">
        <f>(P31*'Data Inputs'!D$28)+(Q31*'Data Inputs'!H$28)+(S31*'Data Inputs'!J$28)+(U31*'Data Inputs'!L$28)</f>
        <v>#VALUE!</v>
      </c>
    </row>
    <row r="32" spans="1:22" x14ac:dyDescent="0.2">
      <c r="A32" s="56" t="s">
        <v>57</v>
      </c>
      <c r="B32" s="57"/>
      <c r="C32" s="58"/>
      <c r="D32" s="59"/>
      <c r="E32" s="54" t="str">
        <f>IF(D32="","",D32*INDEX('Data Inputs'!C$6:C$11,MATCH(C32,Energy,0)))</f>
        <v/>
      </c>
      <c r="F32" s="60" t="str">
        <f>IF(D32="","", D32*INDEX('Data Inputs'!E$6:E$11,MATCH(C32,Energy)))</f>
        <v/>
      </c>
      <c r="G32" s="58"/>
      <c r="H32" s="58"/>
      <c r="I32" s="58"/>
      <c r="J32" s="61"/>
      <c r="K32" s="62"/>
      <c r="L32" s="62"/>
      <c r="M32" s="58"/>
      <c r="N32" s="63"/>
      <c r="O32" s="64" t="e">
        <f t="shared" si="0"/>
        <v>#VALUE!</v>
      </c>
      <c r="P32" s="65" t="e">
        <f>IF(AND(O32&lt;'Data Inputs'!D$23,O32&gt;='Data Inputs'!B$23),'Data Inputs'!A$23, IF(AND(O32&lt;'Data Inputs'!D$24,O32&gt;='Data Inputs'!B$24),'Data Inputs'!A$24, IF(AND(O32&lt;'Data Inputs'!D$25,O32&gt;='Data Inputs'!B$25),'Data Inputs'!A$25, IF(AND(O32&lt;='Data Inputs'!D$26,O32&gt;='Data Inputs'!B$26),'Data Inputs'!A$26, IF(O32&gt;'Data Inputs'!D$26,'Data Inputs'!A$27, 0)))))</f>
        <v>#VALUE!</v>
      </c>
      <c r="Q32" s="65">
        <f>IF(AND(N32&lt;'Data Inputs'!H$23,N32&gt;='Data Inputs'!F$23),'Data Inputs'!A$23, IF(AND(N32&lt;'Data Inputs'!H$24,N32&gt;='Data Inputs'!F$24),'Data Inputs'!A$24, IF(AND(N32&lt;'Data Inputs'!H$25,N32&gt;='Data Inputs'!F$25),'Data Inputs'!A$25, IF(AND(N32&lt;='Data Inputs'!H$26,N32&gt;='Data Inputs'!F$26),'Data Inputs'!A$26, IF(N32&gt;'Data Inputs'!H$26,'Data Inputs'!A$27, 0)))))</f>
        <v>100</v>
      </c>
      <c r="R32" s="58"/>
      <c r="S32" s="65" t="str">
        <f>IF(R32='Data Inputs'!I$23,'Data Inputs'!A$23,IF(R32='Data Inputs'!I$24,'Data Inputs'!A$24, IF(R32='Data Inputs'!I$25,'Data Inputs'!A$25, IF(R32='Data Inputs'!I$26,'Data Inputs'!A$26, IF(R32='Data Inputs'!I$27,'Data Inputs'!A$27, "")))))</f>
        <v/>
      </c>
      <c r="T32" s="58"/>
      <c r="U32" s="65" t="str">
        <f>IF(T32='Data Inputs'!K$23,'Data Inputs'!A$23,IF(T32='Data Inputs'!K$24,'Data Inputs'!A$24, IF(T32='Data Inputs'!K$25,'Data Inputs'!A$25, IF(T32='Data Inputs'!K$26,'Data Inputs'!A$26, IF(T32='Data Inputs'!K$27,'Data Inputs'!A$27, "")))))</f>
        <v/>
      </c>
      <c r="V32" s="66" t="e">
        <f>(P32*'Data Inputs'!D$28)+(Q32*'Data Inputs'!H$28)+(S32*'Data Inputs'!J$28)+(U32*'Data Inputs'!L$28)</f>
        <v>#VALUE!</v>
      </c>
    </row>
    <row r="33" spans="1:22" x14ac:dyDescent="0.2">
      <c r="A33" s="56" t="s">
        <v>58</v>
      </c>
      <c r="B33" s="57"/>
      <c r="C33" s="58"/>
      <c r="D33" s="59"/>
      <c r="E33" s="54" t="str">
        <f>IF(D33="","",D33*INDEX('Data Inputs'!C$6:C$11,MATCH(C33,Energy,0)))</f>
        <v/>
      </c>
      <c r="F33" s="60" t="str">
        <f>IF(D33="","", D33*INDEX('Data Inputs'!E$6:E$11,MATCH(C33,Energy)))</f>
        <v/>
      </c>
      <c r="G33" s="58"/>
      <c r="H33" s="58"/>
      <c r="I33" s="58"/>
      <c r="J33" s="61"/>
      <c r="K33" s="62"/>
      <c r="L33" s="62"/>
      <c r="M33" s="58"/>
      <c r="N33" s="63"/>
      <c r="O33" s="64" t="e">
        <f t="shared" si="0"/>
        <v>#VALUE!</v>
      </c>
      <c r="P33" s="65" t="e">
        <f>IF(AND(O33&lt;'Data Inputs'!D$23,O33&gt;='Data Inputs'!B$23),'Data Inputs'!A$23, IF(AND(O33&lt;'Data Inputs'!D$24,O33&gt;='Data Inputs'!B$24),'Data Inputs'!A$24, IF(AND(O33&lt;'Data Inputs'!D$25,O33&gt;='Data Inputs'!B$25),'Data Inputs'!A$25, IF(AND(O33&lt;='Data Inputs'!D$26,O33&gt;='Data Inputs'!B$26),'Data Inputs'!A$26, IF(O33&gt;'Data Inputs'!D$26,'Data Inputs'!A$27, 0)))))</f>
        <v>#VALUE!</v>
      </c>
      <c r="Q33" s="65">
        <f>IF(AND(N33&lt;'Data Inputs'!H$23,N33&gt;='Data Inputs'!F$23),'Data Inputs'!A$23, IF(AND(N33&lt;'Data Inputs'!H$24,N33&gt;='Data Inputs'!F$24),'Data Inputs'!A$24, IF(AND(N33&lt;'Data Inputs'!H$25,N33&gt;='Data Inputs'!F$25),'Data Inputs'!A$25, IF(AND(N33&lt;='Data Inputs'!H$26,N33&gt;='Data Inputs'!F$26),'Data Inputs'!A$26, IF(N33&gt;'Data Inputs'!H$26,'Data Inputs'!A$27, 0)))))</f>
        <v>100</v>
      </c>
      <c r="R33" s="58"/>
      <c r="S33" s="65" t="str">
        <f>IF(R33='Data Inputs'!I$23,'Data Inputs'!A$23,IF(R33='Data Inputs'!I$24,'Data Inputs'!A$24, IF(R33='Data Inputs'!I$25,'Data Inputs'!A$25, IF(R33='Data Inputs'!I$26,'Data Inputs'!A$26, IF(R33='Data Inputs'!I$27,'Data Inputs'!A$27, "")))))</f>
        <v/>
      </c>
      <c r="T33" s="58"/>
      <c r="U33" s="65" t="str">
        <f>IF(T33='Data Inputs'!K$23,'Data Inputs'!A$23,IF(T33='Data Inputs'!K$24,'Data Inputs'!A$24, IF(T33='Data Inputs'!K$25,'Data Inputs'!A$25, IF(T33='Data Inputs'!K$26,'Data Inputs'!A$26, IF(T33='Data Inputs'!K$27,'Data Inputs'!A$27, "")))))</f>
        <v/>
      </c>
      <c r="V33" s="66" t="e">
        <f>(P33*'Data Inputs'!D$28)+(Q33*'Data Inputs'!H$28)+(S33*'Data Inputs'!J$28)+(U33*'Data Inputs'!L$28)</f>
        <v>#VALUE!</v>
      </c>
    </row>
    <row r="34" spans="1:22" x14ac:dyDescent="0.2">
      <c r="A34" s="56" t="s">
        <v>59</v>
      </c>
      <c r="B34" s="57"/>
      <c r="C34" s="58"/>
      <c r="D34" s="59"/>
      <c r="E34" s="54" t="str">
        <f>IF(D34="","",D34*INDEX('Data Inputs'!C$6:C$11,MATCH(C34,Energy,0)))</f>
        <v/>
      </c>
      <c r="F34" s="60" t="str">
        <f>IF(D34="","", D34*INDEX('Data Inputs'!E$6:E$11,MATCH(C34,Energy)))</f>
        <v/>
      </c>
      <c r="G34" s="58"/>
      <c r="H34" s="58"/>
      <c r="I34" s="58"/>
      <c r="J34" s="61"/>
      <c r="K34" s="62"/>
      <c r="L34" s="62"/>
      <c r="M34" s="58"/>
      <c r="N34" s="63"/>
      <c r="O34" s="64" t="e">
        <f t="shared" si="0"/>
        <v>#VALUE!</v>
      </c>
      <c r="P34" s="65" t="e">
        <f>IF(AND(O34&lt;'Data Inputs'!D$23,O34&gt;='Data Inputs'!B$23),'Data Inputs'!A$23, IF(AND(O34&lt;'Data Inputs'!D$24,O34&gt;='Data Inputs'!B$24),'Data Inputs'!A$24, IF(AND(O34&lt;'Data Inputs'!D$25,O34&gt;='Data Inputs'!B$25),'Data Inputs'!A$25, IF(AND(O34&lt;='Data Inputs'!D$26,O34&gt;='Data Inputs'!B$26),'Data Inputs'!A$26, IF(O34&gt;'Data Inputs'!D$26,'Data Inputs'!A$27, 0)))))</f>
        <v>#VALUE!</v>
      </c>
      <c r="Q34" s="65">
        <f>IF(AND(N34&lt;'Data Inputs'!H$23,N34&gt;='Data Inputs'!F$23),'Data Inputs'!A$23, IF(AND(N34&lt;'Data Inputs'!H$24,N34&gt;='Data Inputs'!F$24),'Data Inputs'!A$24, IF(AND(N34&lt;'Data Inputs'!H$25,N34&gt;='Data Inputs'!F$25),'Data Inputs'!A$25, IF(AND(N34&lt;='Data Inputs'!H$26,N34&gt;='Data Inputs'!F$26),'Data Inputs'!A$26, IF(N34&gt;'Data Inputs'!H$26,'Data Inputs'!A$27, 0)))))</f>
        <v>100</v>
      </c>
      <c r="R34" s="58"/>
      <c r="S34" s="65" t="str">
        <f>IF(R34='Data Inputs'!I$23,'Data Inputs'!A$23,IF(R34='Data Inputs'!I$24,'Data Inputs'!A$24, IF(R34='Data Inputs'!I$25,'Data Inputs'!A$25, IF(R34='Data Inputs'!I$26,'Data Inputs'!A$26, IF(R34='Data Inputs'!I$27,'Data Inputs'!A$27, "")))))</f>
        <v/>
      </c>
      <c r="T34" s="58"/>
      <c r="U34" s="65" t="str">
        <f>IF(T34='Data Inputs'!K$23,'Data Inputs'!A$23,IF(T34='Data Inputs'!K$24,'Data Inputs'!A$24, IF(T34='Data Inputs'!K$25,'Data Inputs'!A$25, IF(T34='Data Inputs'!K$26,'Data Inputs'!A$26, IF(T34='Data Inputs'!K$27,'Data Inputs'!A$27, "")))))</f>
        <v/>
      </c>
      <c r="V34" s="66" t="e">
        <f>(P34*'Data Inputs'!D$28)+(Q34*'Data Inputs'!H$28)+(S34*'Data Inputs'!J$28)+(U34*'Data Inputs'!L$28)</f>
        <v>#VALUE!</v>
      </c>
    </row>
    <row r="35" spans="1:22" x14ac:dyDescent="0.2">
      <c r="A35" s="56" t="s">
        <v>60</v>
      </c>
      <c r="B35" s="57"/>
      <c r="C35" s="58"/>
      <c r="D35" s="59"/>
      <c r="E35" s="54" t="str">
        <f>IF(D35="","",D35*INDEX('Data Inputs'!C$6:C$11,MATCH(C35,Energy,0)))</f>
        <v/>
      </c>
      <c r="F35" s="60" t="str">
        <f>IF(D35="","", D35*INDEX('Data Inputs'!E$6:E$11,MATCH(C35,Energy)))</f>
        <v/>
      </c>
      <c r="G35" s="58"/>
      <c r="H35" s="58"/>
      <c r="I35" s="58"/>
      <c r="J35" s="61"/>
      <c r="K35" s="62"/>
      <c r="L35" s="62"/>
      <c r="M35" s="58"/>
      <c r="N35" s="63"/>
      <c r="O35" s="64" t="e">
        <f t="shared" si="0"/>
        <v>#VALUE!</v>
      </c>
      <c r="P35" s="65" t="e">
        <f>IF(AND(O35&lt;'Data Inputs'!D$23,O35&gt;='Data Inputs'!B$23),'Data Inputs'!A$23, IF(AND(O35&lt;'Data Inputs'!D$24,O35&gt;='Data Inputs'!B$24),'Data Inputs'!A$24, IF(AND(O35&lt;'Data Inputs'!D$25,O35&gt;='Data Inputs'!B$25),'Data Inputs'!A$25, IF(AND(O35&lt;='Data Inputs'!D$26,O35&gt;='Data Inputs'!B$26),'Data Inputs'!A$26, IF(O35&gt;'Data Inputs'!D$26,'Data Inputs'!A$27, 0)))))</f>
        <v>#VALUE!</v>
      </c>
      <c r="Q35" s="65">
        <f>IF(AND(N35&lt;'Data Inputs'!H$23,N35&gt;='Data Inputs'!F$23),'Data Inputs'!A$23, IF(AND(N35&lt;'Data Inputs'!H$24,N35&gt;='Data Inputs'!F$24),'Data Inputs'!A$24, IF(AND(N35&lt;'Data Inputs'!H$25,N35&gt;='Data Inputs'!F$25),'Data Inputs'!A$25, IF(AND(N35&lt;='Data Inputs'!H$26,N35&gt;='Data Inputs'!F$26),'Data Inputs'!A$26, IF(N35&gt;'Data Inputs'!H$26,'Data Inputs'!A$27, 0)))))</f>
        <v>100</v>
      </c>
      <c r="R35" s="58"/>
      <c r="S35" s="65" t="str">
        <f>IF(R35='Data Inputs'!I$23,'Data Inputs'!A$23,IF(R35='Data Inputs'!I$24,'Data Inputs'!A$24, IF(R35='Data Inputs'!I$25,'Data Inputs'!A$25, IF(R35='Data Inputs'!I$26,'Data Inputs'!A$26, IF(R35='Data Inputs'!I$27,'Data Inputs'!A$27, "")))))</f>
        <v/>
      </c>
      <c r="T35" s="58"/>
      <c r="U35" s="65" t="str">
        <f>IF(T35='Data Inputs'!K$23,'Data Inputs'!A$23,IF(T35='Data Inputs'!K$24,'Data Inputs'!A$24, IF(T35='Data Inputs'!K$25,'Data Inputs'!A$25, IF(T35='Data Inputs'!K$26,'Data Inputs'!A$26, IF(T35='Data Inputs'!K$27,'Data Inputs'!A$27, "")))))</f>
        <v/>
      </c>
      <c r="V35" s="66" t="e">
        <f>(P35*'Data Inputs'!D$28)+(Q35*'Data Inputs'!H$28)+(S35*'Data Inputs'!J$28)+(U35*'Data Inputs'!L$28)</f>
        <v>#VALUE!</v>
      </c>
    </row>
    <row r="36" spans="1:22" x14ac:dyDescent="0.2">
      <c r="A36" s="56" t="s">
        <v>61</v>
      </c>
      <c r="B36" s="57"/>
      <c r="C36" s="58"/>
      <c r="D36" s="59"/>
      <c r="E36" s="54" t="str">
        <f>IF(D36="","",D36*INDEX('Data Inputs'!C$6:C$11,MATCH(C36,Energy,0)))</f>
        <v/>
      </c>
      <c r="F36" s="60" t="str">
        <f>IF(D36="","", D36*INDEX('Data Inputs'!E$6:E$11,MATCH(C36,Energy)))</f>
        <v/>
      </c>
      <c r="G36" s="58"/>
      <c r="H36" s="58"/>
      <c r="I36" s="58"/>
      <c r="J36" s="61"/>
      <c r="K36" s="62"/>
      <c r="L36" s="62"/>
      <c r="M36" s="58"/>
      <c r="N36" s="63"/>
      <c r="O36" s="64" t="e">
        <f t="shared" si="0"/>
        <v>#VALUE!</v>
      </c>
      <c r="P36" s="65" t="e">
        <f>IF(AND(O36&lt;'Data Inputs'!D$23,O36&gt;='Data Inputs'!B$23),'Data Inputs'!A$23, IF(AND(O36&lt;'Data Inputs'!D$24,O36&gt;='Data Inputs'!B$24),'Data Inputs'!A$24, IF(AND(O36&lt;'Data Inputs'!D$25,O36&gt;='Data Inputs'!B$25),'Data Inputs'!A$25, IF(AND(O36&lt;='Data Inputs'!D$26,O36&gt;='Data Inputs'!B$26),'Data Inputs'!A$26, IF(O36&gt;'Data Inputs'!D$26,'Data Inputs'!A$27, 0)))))</f>
        <v>#VALUE!</v>
      </c>
      <c r="Q36" s="65">
        <f>IF(AND(N36&lt;'Data Inputs'!H$23,N36&gt;='Data Inputs'!F$23),'Data Inputs'!A$23, IF(AND(N36&lt;'Data Inputs'!H$24,N36&gt;='Data Inputs'!F$24),'Data Inputs'!A$24, IF(AND(N36&lt;'Data Inputs'!H$25,N36&gt;='Data Inputs'!F$25),'Data Inputs'!A$25, IF(AND(N36&lt;='Data Inputs'!H$26,N36&gt;='Data Inputs'!F$26),'Data Inputs'!A$26, IF(N36&gt;'Data Inputs'!H$26,'Data Inputs'!A$27, 0)))))</f>
        <v>100</v>
      </c>
      <c r="R36" s="58"/>
      <c r="S36" s="65" t="str">
        <f>IF(R36='Data Inputs'!I$23,'Data Inputs'!A$23,IF(R36='Data Inputs'!I$24,'Data Inputs'!A$24, IF(R36='Data Inputs'!I$25,'Data Inputs'!A$25, IF(R36='Data Inputs'!I$26,'Data Inputs'!A$26, IF(R36='Data Inputs'!I$27,'Data Inputs'!A$27, "")))))</f>
        <v/>
      </c>
      <c r="T36" s="58"/>
      <c r="U36" s="65" t="str">
        <f>IF(T36='Data Inputs'!K$23,'Data Inputs'!A$23,IF(T36='Data Inputs'!K$24,'Data Inputs'!A$24, IF(T36='Data Inputs'!K$25,'Data Inputs'!A$25, IF(T36='Data Inputs'!K$26,'Data Inputs'!A$26, IF(T36='Data Inputs'!K$27,'Data Inputs'!A$27, "")))))</f>
        <v/>
      </c>
      <c r="V36" s="66" t="e">
        <f>(P36*'Data Inputs'!D$28)+(Q36*'Data Inputs'!H$28)+(S36*'Data Inputs'!J$28)+(U36*'Data Inputs'!L$28)</f>
        <v>#VALUE!</v>
      </c>
    </row>
    <row r="37" spans="1:22" x14ac:dyDescent="0.2">
      <c r="A37" s="56" t="s">
        <v>62</v>
      </c>
      <c r="B37" s="57"/>
      <c r="C37" s="58"/>
      <c r="D37" s="59"/>
      <c r="E37" s="54" t="str">
        <f>IF(D37="","",D37*INDEX('Data Inputs'!C$6:C$11,MATCH(C37,Energy,0)))</f>
        <v/>
      </c>
      <c r="F37" s="60" t="str">
        <f>IF(D37="","", D37*INDEX('Data Inputs'!E$6:E$11,MATCH(C37,Energy)))</f>
        <v/>
      </c>
      <c r="G37" s="58"/>
      <c r="H37" s="58"/>
      <c r="I37" s="58"/>
      <c r="J37" s="61"/>
      <c r="K37" s="62"/>
      <c r="L37" s="62"/>
      <c r="M37" s="58"/>
      <c r="N37" s="63"/>
      <c r="O37" s="64" t="e">
        <f t="shared" si="0"/>
        <v>#VALUE!</v>
      </c>
      <c r="P37" s="65" t="e">
        <f>IF(AND(O37&lt;'Data Inputs'!D$23,O37&gt;='Data Inputs'!B$23),'Data Inputs'!A$23, IF(AND(O37&lt;'Data Inputs'!D$24,O37&gt;='Data Inputs'!B$24),'Data Inputs'!A$24, IF(AND(O37&lt;'Data Inputs'!D$25,O37&gt;='Data Inputs'!B$25),'Data Inputs'!A$25, IF(AND(O37&lt;='Data Inputs'!D$26,O37&gt;='Data Inputs'!B$26),'Data Inputs'!A$26, IF(O37&gt;'Data Inputs'!D$26,'Data Inputs'!A$27, 0)))))</f>
        <v>#VALUE!</v>
      </c>
      <c r="Q37" s="65">
        <f>IF(AND(N37&lt;'Data Inputs'!H$23,N37&gt;='Data Inputs'!F$23),'Data Inputs'!A$23, IF(AND(N37&lt;'Data Inputs'!H$24,N37&gt;='Data Inputs'!F$24),'Data Inputs'!A$24, IF(AND(N37&lt;'Data Inputs'!H$25,N37&gt;='Data Inputs'!F$25),'Data Inputs'!A$25, IF(AND(N37&lt;='Data Inputs'!H$26,N37&gt;='Data Inputs'!F$26),'Data Inputs'!A$26, IF(N37&gt;'Data Inputs'!H$26,'Data Inputs'!A$27, 0)))))</f>
        <v>100</v>
      </c>
      <c r="R37" s="58"/>
      <c r="S37" s="65" t="str">
        <f>IF(R37='Data Inputs'!I$23,'Data Inputs'!A$23,IF(R37='Data Inputs'!I$24,'Data Inputs'!A$24, IF(R37='Data Inputs'!I$25,'Data Inputs'!A$25, IF(R37='Data Inputs'!I$26,'Data Inputs'!A$26, IF(R37='Data Inputs'!I$27,'Data Inputs'!A$27, "")))))</f>
        <v/>
      </c>
      <c r="T37" s="58"/>
      <c r="U37" s="65" t="str">
        <f>IF(T37='Data Inputs'!K$23,'Data Inputs'!A$23,IF(T37='Data Inputs'!K$24,'Data Inputs'!A$24, IF(T37='Data Inputs'!K$25,'Data Inputs'!A$25, IF(T37='Data Inputs'!K$26,'Data Inputs'!A$26, IF(T37='Data Inputs'!K$27,'Data Inputs'!A$27, "")))))</f>
        <v/>
      </c>
      <c r="V37" s="66" t="e">
        <f>(P37*'Data Inputs'!D$28)+(Q37*'Data Inputs'!H$28)+(S37*'Data Inputs'!J$28)+(U37*'Data Inputs'!L$28)</f>
        <v>#VALUE!</v>
      </c>
    </row>
    <row r="38" spans="1:22" x14ac:dyDescent="0.2">
      <c r="A38" s="56" t="s">
        <v>63</v>
      </c>
      <c r="B38" s="57"/>
      <c r="C38" s="58"/>
      <c r="D38" s="59"/>
      <c r="E38" s="54" t="str">
        <f>IF(D38="","",D38*INDEX('Data Inputs'!C$6:C$11,MATCH(C38,Energy,0)))</f>
        <v/>
      </c>
      <c r="F38" s="60" t="str">
        <f>IF(D38="","", D38*INDEX('Data Inputs'!E$6:E$11,MATCH(C38,Energy)))</f>
        <v/>
      </c>
      <c r="G38" s="58"/>
      <c r="H38" s="58"/>
      <c r="I38" s="58"/>
      <c r="J38" s="61"/>
      <c r="K38" s="62"/>
      <c r="L38" s="62"/>
      <c r="M38" s="58"/>
      <c r="N38" s="63"/>
      <c r="O38" s="64" t="e">
        <f t="shared" si="0"/>
        <v>#VALUE!</v>
      </c>
      <c r="P38" s="65" t="e">
        <f>IF(AND(O38&lt;'Data Inputs'!D$23,O38&gt;='Data Inputs'!B$23),'Data Inputs'!A$23, IF(AND(O38&lt;'Data Inputs'!D$24,O38&gt;='Data Inputs'!B$24),'Data Inputs'!A$24, IF(AND(O38&lt;'Data Inputs'!D$25,O38&gt;='Data Inputs'!B$25),'Data Inputs'!A$25, IF(AND(O38&lt;='Data Inputs'!D$26,O38&gt;='Data Inputs'!B$26),'Data Inputs'!A$26, IF(O38&gt;'Data Inputs'!D$26,'Data Inputs'!A$27, 0)))))</f>
        <v>#VALUE!</v>
      </c>
      <c r="Q38" s="65">
        <f>IF(AND(N38&lt;'Data Inputs'!H$23,N38&gt;='Data Inputs'!F$23),'Data Inputs'!A$23, IF(AND(N38&lt;'Data Inputs'!H$24,N38&gt;='Data Inputs'!F$24),'Data Inputs'!A$24, IF(AND(N38&lt;'Data Inputs'!H$25,N38&gt;='Data Inputs'!F$25),'Data Inputs'!A$25, IF(AND(N38&lt;='Data Inputs'!H$26,N38&gt;='Data Inputs'!F$26),'Data Inputs'!A$26, IF(N38&gt;'Data Inputs'!H$26,'Data Inputs'!A$27, 0)))))</f>
        <v>100</v>
      </c>
      <c r="R38" s="58"/>
      <c r="S38" s="65" t="str">
        <f>IF(R38='Data Inputs'!I$23,'Data Inputs'!A$23,IF(R38='Data Inputs'!I$24,'Data Inputs'!A$24, IF(R38='Data Inputs'!I$25,'Data Inputs'!A$25, IF(R38='Data Inputs'!I$26,'Data Inputs'!A$26, IF(R38='Data Inputs'!I$27,'Data Inputs'!A$27, "")))))</f>
        <v/>
      </c>
      <c r="T38" s="58"/>
      <c r="U38" s="65" t="str">
        <f>IF(T38='Data Inputs'!K$23,'Data Inputs'!A$23,IF(T38='Data Inputs'!K$24,'Data Inputs'!A$24, IF(T38='Data Inputs'!K$25,'Data Inputs'!A$25, IF(T38='Data Inputs'!K$26,'Data Inputs'!A$26, IF(T38='Data Inputs'!K$27,'Data Inputs'!A$27, "")))))</f>
        <v/>
      </c>
      <c r="V38" s="66" t="e">
        <f>(P38*'Data Inputs'!D$28)+(Q38*'Data Inputs'!H$28)+(S38*'Data Inputs'!J$28)+(U38*'Data Inputs'!L$28)</f>
        <v>#VALUE!</v>
      </c>
    </row>
    <row r="39" spans="1:22" x14ac:dyDescent="0.2">
      <c r="A39" s="56" t="s">
        <v>64</v>
      </c>
      <c r="B39" s="57"/>
      <c r="C39" s="58"/>
      <c r="D39" s="59"/>
      <c r="E39" s="54" t="str">
        <f>IF(D39="","",D39*INDEX('Data Inputs'!C$6:C$11,MATCH(C39,Energy,0)))</f>
        <v/>
      </c>
      <c r="F39" s="60" t="str">
        <f>IF(D39="","", D39*INDEX('Data Inputs'!E$6:E$11,MATCH(C39,Energy)))</f>
        <v/>
      </c>
      <c r="G39" s="58"/>
      <c r="H39" s="58"/>
      <c r="I39" s="58"/>
      <c r="J39" s="61"/>
      <c r="K39" s="62"/>
      <c r="L39" s="62"/>
      <c r="M39" s="58"/>
      <c r="N39" s="63"/>
      <c r="O39" s="64" t="e">
        <f t="shared" si="0"/>
        <v>#VALUE!</v>
      </c>
      <c r="P39" s="65" t="e">
        <f>IF(AND(O39&lt;'Data Inputs'!D$23,O39&gt;='Data Inputs'!B$23),'Data Inputs'!A$23, IF(AND(O39&lt;'Data Inputs'!D$24,O39&gt;='Data Inputs'!B$24),'Data Inputs'!A$24, IF(AND(O39&lt;'Data Inputs'!D$25,O39&gt;='Data Inputs'!B$25),'Data Inputs'!A$25, IF(AND(O39&lt;='Data Inputs'!D$26,O39&gt;='Data Inputs'!B$26),'Data Inputs'!A$26, IF(O39&gt;'Data Inputs'!D$26,'Data Inputs'!A$27, 0)))))</f>
        <v>#VALUE!</v>
      </c>
      <c r="Q39" s="65">
        <f>IF(AND(N39&lt;'Data Inputs'!H$23,N39&gt;='Data Inputs'!F$23),'Data Inputs'!A$23, IF(AND(N39&lt;'Data Inputs'!H$24,N39&gt;='Data Inputs'!F$24),'Data Inputs'!A$24, IF(AND(N39&lt;'Data Inputs'!H$25,N39&gt;='Data Inputs'!F$25),'Data Inputs'!A$25, IF(AND(N39&lt;='Data Inputs'!H$26,N39&gt;='Data Inputs'!F$26),'Data Inputs'!A$26, IF(N39&gt;'Data Inputs'!H$26,'Data Inputs'!A$27, 0)))))</f>
        <v>100</v>
      </c>
      <c r="R39" s="58"/>
      <c r="S39" s="65" t="str">
        <f>IF(R39='Data Inputs'!I$23,'Data Inputs'!A$23,IF(R39='Data Inputs'!I$24,'Data Inputs'!A$24, IF(R39='Data Inputs'!I$25,'Data Inputs'!A$25, IF(R39='Data Inputs'!I$26,'Data Inputs'!A$26, IF(R39='Data Inputs'!I$27,'Data Inputs'!A$27, "")))))</f>
        <v/>
      </c>
      <c r="T39" s="58"/>
      <c r="U39" s="65" t="str">
        <f>IF(T39='Data Inputs'!K$23,'Data Inputs'!A$23,IF(T39='Data Inputs'!K$24,'Data Inputs'!A$24, IF(T39='Data Inputs'!K$25,'Data Inputs'!A$25, IF(T39='Data Inputs'!K$26,'Data Inputs'!A$26, IF(T39='Data Inputs'!K$27,'Data Inputs'!A$27, "")))))</f>
        <v/>
      </c>
      <c r="V39" s="66" t="e">
        <f>(P39*'Data Inputs'!D$28)+(Q39*'Data Inputs'!H$28)+(S39*'Data Inputs'!J$28)+(U39*'Data Inputs'!L$28)</f>
        <v>#VALUE!</v>
      </c>
    </row>
    <row r="40" spans="1:22" x14ac:dyDescent="0.2">
      <c r="A40" s="56" t="s">
        <v>65</v>
      </c>
      <c r="B40" s="57"/>
      <c r="C40" s="58"/>
      <c r="D40" s="59"/>
      <c r="E40" s="54" t="str">
        <f>IF(D40="","",D40*INDEX('Data Inputs'!C$6:C$11,MATCH(C40,Energy,0)))</f>
        <v/>
      </c>
      <c r="F40" s="60" t="str">
        <f>IF(D40="","", D40*INDEX('Data Inputs'!E$6:E$11,MATCH(C40,Energy)))</f>
        <v/>
      </c>
      <c r="G40" s="58"/>
      <c r="H40" s="58"/>
      <c r="I40" s="58"/>
      <c r="J40" s="61"/>
      <c r="K40" s="62"/>
      <c r="L40" s="62"/>
      <c r="M40" s="58"/>
      <c r="N40" s="63"/>
      <c r="O40" s="64" t="e">
        <f t="shared" si="0"/>
        <v>#VALUE!</v>
      </c>
      <c r="P40" s="65" t="e">
        <f>IF(AND(O40&lt;'Data Inputs'!D$23,O40&gt;='Data Inputs'!B$23),'Data Inputs'!A$23, IF(AND(O40&lt;'Data Inputs'!D$24,O40&gt;='Data Inputs'!B$24),'Data Inputs'!A$24, IF(AND(O40&lt;'Data Inputs'!D$25,O40&gt;='Data Inputs'!B$25),'Data Inputs'!A$25, IF(AND(O40&lt;='Data Inputs'!D$26,O40&gt;='Data Inputs'!B$26),'Data Inputs'!A$26, IF(O40&gt;'Data Inputs'!D$26,'Data Inputs'!A$27, 0)))))</f>
        <v>#VALUE!</v>
      </c>
      <c r="Q40" s="65">
        <f>IF(AND(N40&lt;'Data Inputs'!H$23,N40&gt;='Data Inputs'!F$23),'Data Inputs'!A$23, IF(AND(N40&lt;'Data Inputs'!H$24,N40&gt;='Data Inputs'!F$24),'Data Inputs'!A$24, IF(AND(N40&lt;'Data Inputs'!H$25,N40&gt;='Data Inputs'!F$25),'Data Inputs'!A$25, IF(AND(N40&lt;='Data Inputs'!H$26,N40&gt;='Data Inputs'!F$26),'Data Inputs'!A$26, IF(N40&gt;'Data Inputs'!H$26,'Data Inputs'!A$27, 0)))))</f>
        <v>100</v>
      </c>
      <c r="R40" s="58"/>
      <c r="S40" s="65" t="str">
        <f>IF(R40='Data Inputs'!I$23,'Data Inputs'!A$23,IF(R40='Data Inputs'!I$24,'Data Inputs'!A$24, IF(R40='Data Inputs'!I$25,'Data Inputs'!A$25, IF(R40='Data Inputs'!I$26,'Data Inputs'!A$26, IF(R40='Data Inputs'!I$27,'Data Inputs'!A$27, "")))))</f>
        <v/>
      </c>
      <c r="T40" s="58"/>
      <c r="U40" s="65" t="str">
        <f>IF(T40='Data Inputs'!K$23,'Data Inputs'!A$23,IF(T40='Data Inputs'!K$24,'Data Inputs'!A$24, IF(T40='Data Inputs'!K$25,'Data Inputs'!A$25, IF(T40='Data Inputs'!K$26,'Data Inputs'!A$26, IF(T40='Data Inputs'!K$27,'Data Inputs'!A$27, "")))))</f>
        <v/>
      </c>
      <c r="V40" s="66" t="e">
        <f>(P40*'Data Inputs'!D$28)+(Q40*'Data Inputs'!H$28)+(S40*'Data Inputs'!J$28)+(U40*'Data Inputs'!L$28)</f>
        <v>#VALUE!</v>
      </c>
    </row>
    <row r="41" spans="1:22" x14ac:dyDescent="0.2">
      <c r="A41" s="56" t="s">
        <v>66</v>
      </c>
      <c r="B41" s="57"/>
      <c r="C41" s="58"/>
      <c r="D41" s="59"/>
      <c r="E41" s="54" t="str">
        <f>IF(D41="","",D41*INDEX('Data Inputs'!C$6:C$11,MATCH(C41,Energy,0)))</f>
        <v/>
      </c>
      <c r="F41" s="60" t="str">
        <f>IF(D41="","", D41*INDEX('Data Inputs'!E$6:E$11,MATCH(C41,Energy)))</f>
        <v/>
      </c>
      <c r="G41" s="58"/>
      <c r="H41" s="58"/>
      <c r="I41" s="58"/>
      <c r="J41" s="61"/>
      <c r="K41" s="62"/>
      <c r="L41" s="62"/>
      <c r="M41" s="58"/>
      <c r="N41" s="63"/>
      <c r="O41" s="64" t="e">
        <f t="shared" si="0"/>
        <v>#VALUE!</v>
      </c>
      <c r="P41" s="65" t="e">
        <f>IF(AND(O41&lt;'Data Inputs'!D$23,O41&gt;='Data Inputs'!B$23),'Data Inputs'!A$23, IF(AND(O41&lt;'Data Inputs'!D$24,O41&gt;='Data Inputs'!B$24),'Data Inputs'!A$24, IF(AND(O41&lt;'Data Inputs'!D$25,O41&gt;='Data Inputs'!B$25),'Data Inputs'!A$25, IF(AND(O41&lt;='Data Inputs'!D$26,O41&gt;='Data Inputs'!B$26),'Data Inputs'!A$26, IF(O41&gt;'Data Inputs'!D$26,'Data Inputs'!A$27, 0)))))</f>
        <v>#VALUE!</v>
      </c>
      <c r="Q41" s="65">
        <f>IF(AND(N41&lt;'Data Inputs'!H$23,N41&gt;='Data Inputs'!F$23),'Data Inputs'!A$23, IF(AND(N41&lt;'Data Inputs'!H$24,N41&gt;='Data Inputs'!F$24),'Data Inputs'!A$24, IF(AND(N41&lt;'Data Inputs'!H$25,N41&gt;='Data Inputs'!F$25),'Data Inputs'!A$25, IF(AND(N41&lt;='Data Inputs'!H$26,N41&gt;='Data Inputs'!F$26),'Data Inputs'!A$26, IF(N41&gt;'Data Inputs'!H$26,'Data Inputs'!A$27, 0)))))</f>
        <v>100</v>
      </c>
      <c r="R41" s="58"/>
      <c r="S41" s="65" t="str">
        <f>IF(R41='Data Inputs'!I$23,'Data Inputs'!A$23,IF(R41='Data Inputs'!I$24,'Data Inputs'!A$24, IF(R41='Data Inputs'!I$25,'Data Inputs'!A$25, IF(R41='Data Inputs'!I$26,'Data Inputs'!A$26, IF(R41='Data Inputs'!I$27,'Data Inputs'!A$27, "")))))</f>
        <v/>
      </c>
      <c r="T41" s="58"/>
      <c r="U41" s="65" t="str">
        <f>IF(T41='Data Inputs'!K$23,'Data Inputs'!A$23,IF(T41='Data Inputs'!K$24,'Data Inputs'!A$24, IF(T41='Data Inputs'!K$25,'Data Inputs'!A$25, IF(T41='Data Inputs'!K$26,'Data Inputs'!A$26, IF(T41='Data Inputs'!K$27,'Data Inputs'!A$27, "")))))</f>
        <v/>
      </c>
      <c r="V41" s="66" t="e">
        <f>(P41*'Data Inputs'!D$28)+(Q41*'Data Inputs'!H$28)+(S41*'Data Inputs'!J$28)+(U41*'Data Inputs'!L$28)</f>
        <v>#VALUE!</v>
      </c>
    </row>
    <row r="42" spans="1:22" x14ac:dyDescent="0.2">
      <c r="A42" s="56" t="s">
        <v>67</v>
      </c>
      <c r="B42" s="57"/>
      <c r="C42" s="58"/>
      <c r="D42" s="59"/>
      <c r="E42" s="54" t="str">
        <f>IF(D42="","",D42*INDEX('Data Inputs'!C$6:C$11,MATCH(C42,Energy,0)))</f>
        <v/>
      </c>
      <c r="F42" s="60" t="str">
        <f>IF(D42="","", D42*INDEX('Data Inputs'!E$6:E$11,MATCH(C42,Energy)))</f>
        <v/>
      </c>
      <c r="G42" s="58"/>
      <c r="H42" s="58"/>
      <c r="I42" s="58"/>
      <c r="J42" s="61"/>
      <c r="K42" s="62"/>
      <c r="L42" s="62"/>
      <c r="M42" s="58"/>
      <c r="N42" s="63"/>
      <c r="O42" s="64" t="e">
        <f t="shared" si="0"/>
        <v>#VALUE!</v>
      </c>
      <c r="P42" s="65" t="e">
        <f>IF(AND(O42&lt;'Data Inputs'!D$23,O42&gt;='Data Inputs'!B$23),'Data Inputs'!A$23, IF(AND(O42&lt;'Data Inputs'!D$24,O42&gt;='Data Inputs'!B$24),'Data Inputs'!A$24, IF(AND(O42&lt;'Data Inputs'!D$25,O42&gt;='Data Inputs'!B$25),'Data Inputs'!A$25, IF(AND(O42&lt;='Data Inputs'!D$26,O42&gt;='Data Inputs'!B$26),'Data Inputs'!A$26, IF(O42&gt;'Data Inputs'!D$26,'Data Inputs'!A$27, 0)))))</f>
        <v>#VALUE!</v>
      </c>
      <c r="Q42" s="65">
        <f>IF(AND(N42&lt;'Data Inputs'!H$23,N42&gt;='Data Inputs'!F$23),'Data Inputs'!A$23, IF(AND(N42&lt;'Data Inputs'!H$24,N42&gt;='Data Inputs'!F$24),'Data Inputs'!A$24, IF(AND(N42&lt;'Data Inputs'!H$25,N42&gt;='Data Inputs'!F$25),'Data Inputs'!A$25, IF(AND(N42&lt;='Data Inputs'!H$26,N42&gt;='Data Inputs'!F$26),'Data Inputs'!A$26, IF(N42&gt;'Data Inputs'!H$26,'Data Inputs'!A$27, 0)))))</f>
        <v>100</v>
      </c>
      <c r="R42" s="58"/>
      <c r="S42" s="65" t="str">
        <f>IF(R42='Data Inputs'!I$23,'Data Inputs'!A$23,IF(R42='Data Inputs'!I$24,'Data Inputs'!A$24, IF(R42='Data Inputs'!I$25,'Data Inputs'!A$25, IF(R42='Data Inputs'!I$26,'Data Inputs'!A$26, IF(R42='Data Inputs'!I$27,'Data Inputs'!A$27, "")))))</f>
        <v/>
      </c>
      <c r="T42" s="58"/>
      <c r="U42" s="65" t="str">
        <f>IF(T42='Data Inputs'!K$23,'Data Inputs'!A$23,IF(T42='Data Inputs'!K$24,'Data Inputs'!A$24, IF(T42='Data Inputs'!K$25,'Data Inputs'!A$25, IF(T42='Data Inputs'!K$26,'Data Inputs'!A$26, IF(T42='Data Inputs'!K$27,'Data Inputs'!A$27, "")))))</f>
        <v/>
      </c>
      <c r="V42" s="66" t="e">
        <f>(P42*'Data Inputs'!D$28)+(Q42*'Data Inputs'!H$28)+(S42*'Data Inputs'!J$28)+(U42*'Data Inputs'!L$28)</f>
        <v>#VALUE!</v>
      </c>
    </row>
    <row r="43" spans="1:22" x14ac:dyDescent="0.2">
      <c r="A43" s="56" t="s">
        <v>68</v>
      </c>
      <c r="B43" s="57"/>
      <c r="C43" s="58"/>
      <c r="D43" s="59"/>
      <c r="E43" s="54" t="str">
        <f>IF(D43="","",D43*INDEX('Data Inputs'!C$6:C$11,MATCH(C43,Energy,0)))</f>
        <v/>
      </c>
      <c r="F43" s="60" t="str">
        <f>IF(D43="","", D43*INDEX('Data Inputs'!E$6:E$11,MATCH(C43,Energy)))</f>
        <v/>
      </c>
      <c r="G43" s="58"/>
      <c r="H43" s="58"/>
      <c r="I43" s="58"/>
      <c r="J43" s="61"/>
      <c r="K43" s="62"/>
      <c r="L43" s="62"/>
      <c r="M43" s="58"/>
      <c r="N43" s="63"/>
      <c r="O43" s="64" t="e">
        <f t="shared" si="0"/>
        <v>#VALUE!</v>
      </c>
      <c r="P43" s="65" t="e">
        <f>IF(AND(O43&lt;'Data Inputs'!D$23,O43&gt;='Data Inputs'!B$23),'Data Inputs'!A$23, IF(AND(O43&lt;'Data Inputs'!D$24,O43&gt;='Data Inputs'!B$24),'Data Inputs'!A$24, IF(AND(O43&lt;'Data Inputs'!D$25,O43&gt;='Data Inputs'!B$25),'Data Inputs'!A$25, IF(AND(O43&lt;='Data Inputs'!D$26,O43&gt;='Data Inputs'!B$26),'Data Inputs'!A$26, IF(O43&gt;'Data Inputs'!D$26,'Data Inputs'!A$27, 0)))))</f>
        <v>#VALUE!</v>
      </c>
      <c r="Q43" s="65">
        <f>IF(AND(N43&lt;'Data Inputs'!H$23,N43&gt;='Data Inputs'!F$23),'Data Inputs'!A$23, IF(AND(N43&lt;'Data Inputs'!H$24,N43&gt;='Data Inputs'!F$24),'Data Inputs'!A$24, IF(AND(N43&lt;'Data Inputs'!H$25,N43&gt;='Data Inputs'!F$25),'Data Inputs'!A$25, IF(AND(N43&lt;='Data Inputs'!H$26,N43&gt;='Data Inputs'!F$26),'Data Inputs'!A$26, IF(N43&gt;'Data Inputs'!H$26,'Data Inputs'!A$27, 0)))))</f>
        <v>100</v>
      </c>
      <c r="R43" s="58"/>
      <c r="S43" s="65" t="str">
        <f>IF(R43='Data Inputs'!I$23,'Data Inputs'!A$23,IF(R43='Data Inputs'!I$24,'Data Inputs'!A$24, IF(R43='Data Inputs'!I$25,'Data Inputs'!A$25, IF(R43='Data Inputs'!I$26,'Data Inputs'!A$26, IF(R43='Data Inputs'!I$27,'Data Inputs'!A$27, "")))))</f>
        <v/>
      </c>
      <c r="T43" s="58"/>
      <c r="U43" s="65" t="str">
        <f>IF(T43='Data Inputs'!K$23,'Data Inputs'!A$23,IF(T43='Data Inputs'!K$24,'Data Inputs'!A$24, IF(T43='Data Inputs'!K$25,'Data Inputs'!A$25, IF(T43='Data Inputs'!K$26,'Data Inputs'!A$26, IF(T43='Data Inputs'!K$27,'Data Inputs'!A$27, "")))))</f>
        <v/>
      </c>
      <c r="V43" s="66" t="e">
        <f>(P43*'Data Inputs'!D$28)+(Q43*'Data Inputs'!H$28)+(S43*'Data Inputs'!J$28)+(U43*'Data Inputs'!L$28)</f>
        <v>#VALUE!</v>
      </c>
    </row>
    <row r="44" spans="1:22" x14ac:dyDescent="0.2">
      <c r="A44" s="56" t="s">
        <v>69</v>
      </c>
      <c r="B44" s="57"/>
      <c r="C44" s="58"/>
      <c r="D44" s="59"/>
      <c r="E44" s="54" t="str">
        <f>IF(D44="","",D44*INDEX('Data Inputs'!C$6:C$11,MATCH(C44,Energy,0)))</f>
        <v/>
      </c>
      <c r="F44" s="60" t="str">
        <f>IF(D44="","", D44*INDEX('Data Inputs'!E$6:E$11,MATCH(C44,Energy)))</f>
        <v/>
      </c>
      <c r="G44" s="58"/>
      <c r="H44" s="58"/>
      <c r="I44" s="58"/>
      <c r="J44" s="61"/>
      <c r="K44" s="62"/>
      <c r="L44" s="62"/>
      <c r="M44" s="58"/>
      <c r="N44" s="63"/>
      <c r="O44" s="64" t="e">
        <f t="shared" si="0"/>
        <v>#VALUE!</v>
      </c>
      <c r="P44" s="65" t="e">
        <f>IF(AND(O44&lt;'Data Inputs'!D$23,O44&gt;='Data Inputs'!B$23),'Data Inputs'!A$23, IF(AND(O44&lt;'Data Inputs'!D$24,O44&gt;='Data Inputs'!B$24),'Data Inputs'!A$24, IF(AND(O44&lt;'Data Inputs'!D$25,O44&gt;='Data Inputs'!B$25),'Data Inputs'!A$25, IF(AND(O44&lt;='Data Inputs'!D$26,O44&gt;='Data Inputs'!B$26),'Data Inputs'!A$26, IF(O44&gt;'Data Inputs'!D$26,'Data Inputs'!A$27, 0)))))</f>
        <v>#VALUE!</v>
      </c>
      <c r="Q44" s="65">
        <f>IF(AND(N44&lt;'Data Inputs'!H$23,N44&gt;='Data Inputs'!F$23),'Data Inputs'!A$23, IF(AND(N44&lt;'Data Inputs'!H$24,N44&gt;='Data Inputs'!F$24),'Data Inputs'!A$24, IF(AND(N44&lt;'Data Inputs'!H$25,N44&gt;='Data Inputs'!F$25),'Data Inputs'!A$25, IF(AND(N44&lt;='Data Inputs'!H$26,N44&gt;='Data Inputs'!F$26),'Data Inputs'!A$26, IF(N44&gt;'Data Inputs'!H$26,'Data Inputs'!A$27, 0)))))</f>
        <v>100</v>
      </c>
      <c r="R44" s="58"/>
      <c r="S44" s="65" t="str">
        <f>IF(R44='Data Inputs'!I$23,'Data Inputs'!A$23,IF(R44='Data Inputs'!I$24,'Data Inputs'!A$24, IF(R44='Data Inputs'!I$25,'Data Inputs'!A$25, IF(R44='Data Inputs'!I$26,'Data Inputs'!A$26, IF(R44='Data Inputs'!I$27,'Data Inputs'!A$27, "")))))</f>
        <v/>
      </c>
      <c r="T44" s="58"/>
      <c r="U44" s="65" t="str">
        <f>IF(T44='Data Inputs'!K$23,'Data Inputs'!A$23,IF(T44='Data Inputs'!K$24,'Data Inputs'!A$24, IF(T44='Data Inputs'!K$25,'Data Inputs'!A$25, IF(T44='Data Inputs'!K$26,'Data Inputs'!A$26, IF(T44='Data Inputs'!K$27,'Data Inputs'!A$27, "")))))</f>
        <v/>
      </c>
      <c r="V44" s="66" t="e">
        <f>(P44*'Data Inputs'!D$28)+(Q44*'Data Inputs'!H$28)+(S44*'Data Inputs'!J$28)+(U44*'Data Inputs'!L$28)</f>
        <v>#VALUE!</v>
      </c>
    </row>
    <row r="45" spans="1:22" x14ac:dyDescent="0.2">
      <c r="A45" s="56" t="s">
        <v>70</v>
      </c>
      <c r="B45" s="57"/>
      <c r="C45" s="58"/>
      <c r="D45" s="59"/>
      <c r="E45" s="54" t="str">
        <f>IF(D45="","",D45*INDEX('Data Inputs'!C$6:C$11,MATCH(C45,Energy,0)))</f>
        <v/>
      </c>
      <c r="F45" s="60" t="str">
        <f>IF(D45="","", D45*INDEX('Data Inputs'!E$6:E$11,MATCH(C45,Energy)))</f>
        <v/>
      </c>
      <c r="G45" s="58"/>
      <c r="H45" s="58"/>
      <c r="I45" s="58"/>
      <c r="J45" s="61"/>
      <c r="K45" s="62"/>
      <c r="L45" s="62"/>
      <c r="M45" s="58"/>
      <c r="N45" s="63"/>
      <c r="O45" s="64" t="e">
        <f t="shared" si="0"/>
        <v>#VALUE!</v>
      </c>
      <c r="P45" s="65" t="e">
        <f>IF(AND(O45&lt;'Data Inputs'!D$23,O45&gt;='Data Inputs'!B$23),'Data Inputs'!A$23, IF(AND(O45&lt;'Data Inputs'!D$24,O45&gt;='Data Inputs'!B$24),'Data Inputs'!A$24, IF(AND(O45&lt;'Data Inputs'!D$25,O45&gt;='Data Inputs'!B$25),'Data Inputs'!A$25, IF(AND(O45&lt;='Data Inputs'!D$26,O45&gt;='Data Inputs'!B$26),'Data Inputs'!A$26, IF(O45&gt;'Data Inputs'!D$26,'Data Inputs'!A$27, 0)))))</f>
        <v>#VALUE!</v>
      </c>
      <c r="Q45" s="65">
        <f>IF(AND(N45&lt;'Data Inputs'!H$23,N45&gt;='Data Inputs'!F$23),'Data Inputs'!A$23, IF(AND(N45&lt;'Data Inputs'!H$24,N45&gt;='Data Inputs'!F$24),'Data Inputs'!A$24, IF(AND(N45&lt;'Data Inputs'!H$25,N45&gt;='Data Inputs'!F$25),'Data Inputs'!A$25, IF(AND(N45&lt;='Data Inputs'!H$26,N45&gt;='Data Inputs'!F$26),'Data Inputs'!A$26, IF(N45&gt;'Data Inputs'!H$26,'Data Inputs'!A$27, 0)))))</f>
        <v>100</v>
      </c>
      <c r="R45" s="58"/>
      <c r="S45" s="65" t="str">
        <f>IF(R45='Data Inputs'!I$23,'Data Inputs'!A$23,IF(R45='Data Inputs'!I$24,'Data Inputs'!A$24, IF(R45='Data Inputs'!I$25,'Data Inputs'!A$25, IF(R45='Data Inputs'!I$26,'Data Inputs'!A$26, IF(R45='Data Inputs'!I$27,'Data Inputs'!A$27, "")))))</f>
        <v/>
      </c>
      <c r="T45" s="58"/>
      <c r="U45" s="65" t="str">
        <f>IF(T45='Data Inputs'!K$23,'Data Inputs'!A$23,IF(T45='Data Inputs'!K$24,'Data Inputs'!A$24, IF(T45='Data Inputs'!K$25,'Data Inputs'!A$25, IF(T45='Data Inputs'!K$26,'Data Inputs'!A$26, IF(T45='Data Inputs'!K$27,'Data Inputs'!A$27, "")))))</f>
        <v/>
      </c>
      <c r="V45" s="66" t="e">
        <f>(P45*'Data Inputs'!D$28)+(Q45*'Data Inputs'!H$28)+(S45*'Data Inputs'!J$28)+(U45*'Data Inputs'!L$28)</f>
        <v>#VALUE!</v>
      </c>
    </row>
    <row r="46" spans="1:22" x14ac:dyDescent="0.2">
      <c r="A46" s="56" t="s">
        <v>71</v>
      </c>
      <c r="B46" s="57"/>
      <c r="C46" s="58"/>
      <c r="D46" s="59"/>
      <c r="E46" s="54" t="str">
        <f>IF(D46="","",D46*INDEX('Data Inputs'!C$6:C$11,MATCH(C46,Energy,0)))</f>
        <v/>
      </c>
      <c r="F46" s="60" t="str">
        <f>IF(D46="","", D46*INDEX('Data Inputs'!E$6:E$11,MATCH(C46,Energy)))</f>
        <v/>
      </c>
      <c r="G46" s="58"/>
      <c r="H46" s="58"/>
      <c r="I46" s="58"/>
      <c r="J46" s="61"/>
      <c r="K46" s="62"/>
      <c r="L46" s="62"/>
      <c r="M46" s="58"/>
      <c r="N46" s="63"/>
      <c r="O46" s="64" t="e">
        <f t="shared" si="0"/>
        <v>#VALUE!</v>
      </c>
      <c r="P46" s="65" t="e">
        <f>IF(AND(O46&lt;'Data Inputs'!D$23,O46&gt;='Data Inputs'!B$23),'Data Inputs'!A$23, IF(AND(O46&lt;'Data Inputs'!D$24,O46&gt;='Data Inputs'!B$24),'Data Inputs'!A$24, IF(AND(O46&lt;'Data Inputs'!D$25,O46&gt;='Data Inputs'!B$25),'Data Inputs'!A$25, IF(AND(O46&lt;='Data Inputs'!D$26,O46&gt;='Data Inputs'!B$26),'Data Inputs'!A$26, IF(O46&gt;'Data Inputs'!D$26,'Data Inputs'!A$27, 0)))))</f>
        <v>#VALUE!</v>
      </c>
      <c r="Q46" s="65">
        <f>IF(AND(N46&lt;'Data Inputs'!H$23,N46&gt;='Data Inputs'!F$23),'Data Inputs'!A$23, IF(AND(N46&lt;'Data Inputs'!H$24,N46&gt;='Data Inputs'!F$24),'Data Inputs'!A$24, IF(AND(N46&lt;'Data Inputs'!H$25,N46&gt;='Data Inputs'!F$25),'Data Inputs'!A$25, IF(AND(N46&lt;='Data Inputs'!H$26,N46&gt;='Data Inputs'!F$26),'Data Inputs'!A$26, IF(N46&gt;'Data Inputs'!H$26,'Data Inputs'!A$27, 0)))))</f>
        <v>100</v>
      </c>
      <c r="R46" s="58"/>
      <c r="S46" s="65" t="str">
        <f>IF(R46='Data Inputs'!I$23,'Data Inputs'!A$23,IF(R46='Data Inputs'!I$24,'Data Inputs'!A$24, IF(R46='Data Inputs'!I$25,'Data Inputs'!A$25, IF(R46='Data Inputs'!I$26,'Data Inputs'!A$26, IF(R46='Data Inputs'!I$27,'Data Inputs'!A$27, "")))))</f>
        <v/>
      </c>
      <c r="T46" s="58"/>
      <c r="U46" s="65" t="str">
        <f>IF(T46='Data Inputs'!K$23,'Data Inputs'!A$23,IF(T46='Data Inputs'!K$24,'Data Inputs'!A$24, IF(T46='Data Inputs'!K$25,'Data Inputs'!A$25, IF(T46='Data Inputs'!K$26,'Data Inputs'!A$26, IF(T46='Data Inputs'!K$27,'Data Inputs'!A$27, "")))))</f>
        <v/>
      </c>
      <c r="V46" s="66" t="e">
        <f>(P46*'Data Inputs'!D$28)+(Q46*'Data Inputs'!H$28)+(S46*'Data Inputs'!J$28)+(U46*'Data Inputs'!L$28)</f>
        <v>#VALUE!</v>
      </c>
    </row>
    <row r="47" spans="1:22" x14ac:dyDescent="0.2">
      <c r="A47" s="56" t="s">
        <v>72</v>
      </c>
      <c r="B47" s="57"/>
      <c r="C47" s="58"/>
      <c r="D47" s="59"/>
      <c r="E47" s="54" t="str">
        <f>IF(D47="","",D47*INDEX('Data Inputs'!C$6:C$11,MATCH(C47,Energy,0)))</f>
        <v/>
      </c>
      <c r="F47" s="60" t="str">
        <f>IF(D47="","", D47*INDEX('Data Inputs'!E$6:E$11,MATCH(C47,Energy)))</f>
        <v/>
      </c>
      <c r="G47" s="58"/>
      <c r="H47" s="58"/>
      <c r="I47" s="58"/>
      <c r="J47" s="61"/>
      <c r="K47" s="62"/>
      <c r="L47" s="62"/>
      <c r="M47" s="58"/>
      <c r="N47" s="63"/>
      <c r="O47" s="64" t="e">
        <f t="shared" si="0"/>
        <v>#VALUE!</v>
      </c>
      <c r="P47" s="65" t="e">
        <f>IF(AND(O47&lt;'Data Inputs'!D$23,O47&gt;='Data Inputs'!B$23),'Data Inputs'!A$23, IF(AND(O47&lt;'Data Inputs'!D$24,O47&gt;='Data Inputs'!B$24),'Data Inputs'!A$24, IF(AND(O47&lt;'Data Inputs'!D$25,O47&gt;='Data Inputs'!B$25),'Data Inputs'!A$25, IF(AND(O47&lt;='Data Inputs'!D$26,O47&gt;='Data Inputs'!B$26),'Data Inputs'!A$26, IF(O47&gt;'Data Inputs'!D$26,'Data Inputs'!A$27, 0)))))</f>
        <v>#VALUE!</v>
      </c>
      <c r="Q47" s="65">
        <f>IF(AND(N47&lt;'Data Inputs'!H$23,N47&gt;='Data Inputs'!F$23),'Data Inputs'!A$23, IF(AND(N47&lt;'Data Inputs'!H$24,N47&gt;='Data Inputs'!F$24),'Data Inputs'!A$24, IF(AND(N47&lt;'Data Inputs'!H$25,N47&gt;='Data Inputs'!F$25),'Data Inputs'!A$25, IF(AND(N47&lt;='Data Inputs'!H$26,N47&gt;='Data Inputs'!F$26),'Data Inputs'!A$26, IF(N47&gt;'Data Inputs'!H$26,'Data Inputs'!A$27, 0)))))</f>
        <v>100</v>
      </c>
      <c r="R47" s="58"/>
      <c r="S47" s="65" t="str">
        <f>IF(R47='Data Inputs'!I$23,'Data Inputs'!A$23,IF(R47='Data Inputs'!I$24,'Data Inputs'!A$24, IF(R47='Data Inputs'!I$25,'Data Inputs'!A$25, IF(R47='Data Inputs'!I$26,'Data Inputs'!A$26, IF(R47='Data Inputs'!I$27,'Data Inputs'!A$27, "")))))</f>
        <v/>
      </c>
      <c r="T47" s="58"/>
      <c r="U47" s="65" t="str">
        <f>IF(T47='Data Inputs'!K$23,'Data Inputs'!A$23,IF(T47='Data Inputs'!K$24,'Data Inputs'!A$24, IF(T47='Data Inputs'!K$25,'Data Inputs'!A$25, IF(T47='Data Inputs'!K$26,'Data Inputs'!A$26, IF(T47='Data Inputs'!K$27,'Data Inputs'!A$27, "")))))</f>
        <v/>
      </c>
      <c r="V47" s="66" t="e">
        <f>(P47*'Data Inputs'!D$28)+(Q47*'Data Inputs'!H$28)+(S47*'Data Inputs'!J$28)+(U47*'Data Inputs'!L$28)</f>
        <v>#VALUE!</v>
      </c>
    </row>
    <row r="48" spans="1:22" x14ac:dyDescent="0.2">
      <c r="A48" s="56" t="s">
        <v>73</v>
      </c>
      <c r="B48" s="57"/>
      <c r="C48" s="58"/>
      <c r="D48" s="59"/>
      <c r="E48" s="54" t="str">
        <f>IF(D48="","",D48*INDEX('Data Inputs'!C$6:C$11,MATCH(C48,Energy,0)))</f>
        <v/>
      </c>
      <c r="F48" s="60" t="str">
        <f>IF(D48="","", D48*INDEX('Data Inputs'!E$6:E$11,MATCH(C48,Energy)))</f>
        <v/>
      </c>
      <c r="G48" s="58"/>
      <c r="H48" s="58"/>
      <c r="I48" s="58"/>
      <c r="J48" s="61"/>
      <c r="K48" s="62"/>
      <c r="L48" s="62"/>
      <c r="M48" s="58"/>
      <c r="N48" s="63"/>
      <c r="O48" s="64" t="e">
        <f t="shared" si="0"/>
        <v>#VALUE!</v>
      </c>
      <c r="P48" s="65" t="e">
        <f>IF(AND(O48&lt;'Data Inputs'!D$23,O48&gt;='Data Inputs'!B$23),'Data Inputs'!A$23, IF(AND(O48&lt;'Data Inputs'!D$24,O48&gt;='Data Inputs'!B$24),'Data Inputs'!A$24, IF(AND(O48&lt;'Data Inputs'!D$25,O48&gt;='Data Inputs'!B$25),'Data Inputs'!A$25, IF(AND(O48&lt;='Data Inputs'!D$26,O48&gt;='Data Inputs'!B$26),'Data Inputs'!A$26, IF(O48&gt;'Data Inputs'!D$26,'Data Inputs'!A$27, 0)))))</f>
        <v>#VALUE!</v>
      </c>
      <c r="Q48" s="65">
        <f>IF(AND(N48&lt;'Data Inputs'!H$23,N48&gt;='Data Inputs'!F$23),'Data Inputs'!A$23, IF(AND(N48&lt;'Data Inputs'!H$24,N48&gt;='Data Inputs'!F$24),'Data Inputs'!A$24, IF(AND(N48&lt;'Data Inputs'!H$25,N48&gt;='Data Inputs'!F$25),'Data Inputs'!A$25, IF(AND(N48&lt;='Data Inputs'!H$26,N48&gt;='Data Inputs'!F$26),'Data Inputs'!A$26, IF(N48&gt;'Data Inputs'!H$26,'Data Inputs'!A$27, 0)))))</f>
        <v>100</v>
      </c>
      <c r="R48" s="58"/>
      <c r="S48" s="65" t="str">
        <f>IF(R48='Data Inputs'!I$23,'Data Inputs'!A$23,IF(R48='Data Inputs'!I$24,'Data Inputs'!A$24, IF(R48='Data Inputs'!I$25,'Data Inputs'!A$25, IF(R48='Data Inputs'!I$26,'Data Inputs'!A$26, IF(R48='Data Inputs'!I$27,'Data Inputs'!A$27, "")))))</f>
        <v/>
      </c>
      <c r="T48" s="58"/>
      <c r="U48" s="65" t="str">
        <f>IF(T48='Data Inputs'!K$23,'Data Inputs'!A$23,IF(T48='Data Inputs'!K$24,'Data Inputs'!A$24, IF(T48='Data Inputs'!K$25,'Data Inputs'!A$25, IF(T48='Data Inputs'!K$26,'Data Inputs'!A$26, IF(T48='Data Inputs'!K$27,'Data Inputs'!A$27, "")))))</f>
        <v/>
      </c>
      <c r="V48" s="66" t="e">
        <f>(P48*'Data Inputs'!D$28)+(Q48*'Data Inputs'!H$28)+(S48*'Data Inputs'!J$28)+(U48*'Data Inputs'!L$28)</f>
        <v>#VALUE!</v>
      </c>
    </row>
    <row r="49" spans="1:22" x14ac:dyDescent="0.2">
      <c r="A49" s="56" t="s">
        <v>74</v>
      </c>
      <c r="B49" s="57"/>
      <c r="C49" s="58"/>
      <c r="D49" s="59"/>
      <c r="E49" s="54" t="str">
        <f>IF(D49="","",D49*INDEX('Data Inputs'!C$6:C$11,MATCH(C49,Energy,0)))</f>
        <v/>
      </c>
      <c r="F49" s="60" t="str">
        <f>IF(D49="","", D49*INDEX('Data Inputs'!E$6:E$11,MATCH(C49,Energy)))</f>
        <v/>
      </c>
      <c r="G49" s="58"/>
      <c r="H49" s="58"/>
      <c r="I49" s="58"/>
      <c r="J49" s="61"/>
      <c r="K49" s="62"/>
      <c r="L49" s="62"/>
      <c r="M49" s="58"/>
      <c r="N49" s="63"/>
      <c r="O49" s="64" t="e">
        <f t="shared" si="0"/>
        <v>#VALUE!</v>
      </c>
      <c r="P49" s="65" t="e">
        <f>IF(AND(O49&lt;'Data Inputs'!D$23,O49&gt;='Data Inputs'!B$23),'Data Inputs'!A$23, IF(AND(O49&lt;'Data Inputs'!D$24,O49&gt;='Data Inputs'!B$24),'Data Inputs'!A$24, IF(AND(O49&lt;'Data Inputs'!D$25,O49&gt;='Data Inputs'!B$25),'Data Inputs'!A$25, IF(AND(O49&lt;='Data Inputs'!D$26,O49&gt;='Data Inputs'!B$26),'Data Inputs'!A$26, IF(O49&gt;'Data Inputs'!D$26,'Data Inputs'!A$27, 0)))))</f>
        <v>#VALUE!</v>
      </c>
      <c r="Q49" s="65">
        <f>IF(AND(N49&lt;'Data Inputs'!H$23,N49&gt;='Data Inputs'!F$23),'Data Inputs'!A$23, IF(AND(N49&lt;'Data Inputs'!H$24,N49&gt;='Data Inputs'!F$24),'Data Inputs'!A$24, IF(AND(N49&lt;'Data Inputs'!H$25,N49&gt;='Data Inputs'!F$25),'Data Inputs'!A$25, IF(AND(N49&lt;='Data Inputs'!H$26,N49&gt;='Data Inputs'!F$26),'Data Inputs'!A$26, IF(N49&gt;'Data Inputs'!H$26,'Data Inputs'!A$27, 0)))))</f>
        <v>100</v>
      </c>
      <c r="R49" s="58"/>
      <c r="S49" s="65" t="str">
        <f>IF(R49='Data Inputs'!I$23,'Data Inputs'!A$23,IF(R49='Data Inputs'!I$24,'Data Inputs'!A$24, IF(R49='Data Inputs'!I$25,'Data Inputs'!A$25, IF(R49='Data Inputs'!I$26,'Data Inputs'!A$26, IF(R49='Data Inputs'!I$27,'Data Inputs'!A$27, "")))))</f>
        <v/>
      </c>
      <c r="T49" s="58"/>
      <c r="U49" s="65" t="str">
        <f>IF(T49='Data Inputs'!K$23,'Data Inputs'!A$23,IF(T49='Data Inputs'!K$24,'Data Inputs'!A$24, IF(T49='Data Inputs'!K$25,'Data Inputs'!A$25, IF(T49='Data Inputs'!K$26,'Data Inputs'!A$26, IF(T49='Data Inputs'!K$27,'Data Inputs'!A$27, "")))))</f>
        <v/>
      </c>
      <c r="V49" s="66" t="e">
        <f>(P49*'Data Inputs'!D$28)+(Q49*'Data Inputs'!H$28)+(S49*'Data Inputs'!J$28)+(U49*'Data Inputs'!L$28)</f>
        <v>#VALUE!</v>
      </c>
    </row>
    <row r="50" spans="1:22" x14ac:dyDescent="0.2">
      <c r="A50" s="56" t="s">
        <v>75</v>
      </c>
      <c r="B50" s="57"/>
      <c r="C50" s="58"/>
      <c r="D50" s="59"/>
      <c r="E50" s="54" t="str">
        <f>IF(D50="","",D50*INDEX('Data Inputs'!C$6:C$11,MATCH(C50,Energy,0)))</f>
        <v/>
      </c>
      <c r="F50" s="60" t="str">
        <f>IF(D50="","", D50*INDEX('Data Inputs'!E$6:E$11,MATCH(C50,Energy)))</f>
        <v/>
      </c>
      <c r="G50" s="58"/>
      <c r="H50" s="58"/>
      <c r="I50" s="58"/>
      <c r="J50" s="61"/>
      <c r="K50" s="62"/>
      <c r="L50" s="62"/>
      <c r="M50" s="58"/>
      <c r="N50" s="63"/>
      <c r="O50" s="64" t="e">
        <f t="shared" si="0"/>
        <v>#VALUE!</v>
      </c>
      <c r="P50" s="65" t="e">
        <f>IF(AND(O50&lt;'Data Inputs'!D$23,O50&gt;='Data Inputs'!B$23),'Data Inputs'!A$23, IF(AND(O50&lt;'Data Inputs'!D$24,O50&gt;='Data Inputs'!B$24),'Data Inputs'!A$24, IF(AND(O50&lt;'Data Inputs'!D$25,O50&gt;='Data Inputs'!B$25),'Data Inputs'!A$25, IF(AND(O50&lt;='Data Inputs'!D$26,O50&gt;='Data Inputs'!B$26),'Data Inputs'!A$26, IF(O50&gt;'Data Inputs'!D$26,'Data Inputs'!A$27, 0)))))</f>
        <v>#VALUE!</v>
      </c>
      <c r="Q50" s="65">
        <f>IF(AND(N50&lt;'Data Inputs'!H$23,N50&gt;='Data Inputs'!F$23),'Data Inputs'!A$23, IF(AND(N50&lt;'Data Inputs'!H$24,N50&gt;='Data Inputs'!F$24),'Data Inputs'!A$24, IF(AND(N50&lt;'Data Inputs'!H$25,N50&gt;='Data Inputs'!F$25),'Data Inputs'!A$25, IF(AND(N50&lt;='Data Inputs'!H$26,N50&gt;='Data Inputs'!F$26),'Data Inputs'!A$26, IF(N50&gt;'Data Inputs'!H$26,'Data Inputs'!A$27, 0)))))</f>
        <v>100</v>
      </c>
      <c r="R50" s="58"/>
      <c r="S50" s="65" t="str">
        <f>IF(R50='Data Inputs'!I$23,'Data Inputs'!A$23,IF(R50='Data Inputs'!I$24,'Data Inputs'!A$24, IF(R50='Data Inputs'!I$25,'Data Inputs'!A$25, IF(R50='Data Inputs'!I$26,'Data Inputs'!A$26, IF(R50='Data Inputs'!I$27,'Data Inputs'!A$27, "")))))</f>
        <v/>
      </c>
      <c r="T50" s="58"/>
      <c r="U50" s="65" t="str">
        <f>IF(T50='Data Inputs'!K$23,'Data Inputs'!A$23,IF(T50='Data Inputs'!K$24,'Data Inputs'!A$24, IF(T50='Data Inputs'!K$25,'Data Inputs'!A$25, IF(T50='Data Inputs'!K$26,'Data Inputs'!A$26, IF(T50='Data Inputs'!K$27,'Data Inputs'!A$27, "")))))</f>
        <v/>
      </c>
      <c r="V50" s="66" t="e">
        <f>(P50*'Data Inputs'!D$28)+(Q50*'Data Inputs'!H$28)+(S50*'Data Inputs'!J$28)+(U50*'Data Inputs'!L$28)</f>
        <v>#VALUE!</v>
      </c>
    </row>
    <row r="51" spans="1:22" x14ac:dyDescent="0.2">
      <c r="A51" s="56" t="s">
        <v>76</v>
      </c>
      <c r="B51" s="57"/>
      <c r="C51" s="58"/>
      <c r="D51" s="59"/>
      <c r="E51" s="54" t="str">
        <f>IF(D51="","",D51*INDEX('Data Inputs'!C$6:C$11,MATCH(C51,Energy,0)))</f>
        <v/>
      </c>
      <c r="F51" s="60" t="str">
        <f>IF(D51="","", D51*INDEX('Data Inputs'!E$6:E$11,MATCH(C51,Energy)))</f>
        <v/>
      </c>
      <c r="G51" s="58"/>
      <c r="H51" s="58"/>
      <c r="I51" s="58"/>
      <c r="J51" s="61"/>
      <c r="K51" s="62"/>
      <c r="L51" s="62"/>
      <c r="M51" s="58"/>
      <c r="N51" s="63"/>
      <c r="O51" s="64" t="e">
        <f t="shared" si="0"/>
        <v>#VALUE!</v>
      </c>
      <c r="P51" s="65" t="e">
        <f>IF(AND(O51&lt;'Data Inputs'!D$23,O51&gt;='Data Inputs'!B$23),'Data Inputs'!A$23, IF(AND(O51&lt;'Data Inputs'!D$24,O51&gt;='Data Inputs'!B$24),'Data Inputs'!A$24, IF(AND(O51&lt;'Data Inputs'!D$25,O51&gt;='Data Inputs'!B$25),'Data Inputs'!A$25, IF(AND(O51&lt;='Data Inputs'!D$26,O51&gt;='Data Inputs'!B$26),'Data Inputs'!A$26, IF(O51&gt;'Data Inputs'!D$26,'Data Inputs'!A$27, 0)))))</f>
        <v>#VALUE!</v>
      </c>
      <c r="Q51" s="65">
        <f>IF(AND(N51&lt;'Data Inputs'!H$23,N51&gt;='Data Inputs'!F$23),'Data Inputs'!A$23, IF(AND(N51&lt;'Data Inputs'!H$24,N51&gt;='Data Inputs'!F$24),'Data Inputs'!A$24, IF(AND(N51&lt;'Data Inputs'!H$25,N51&gt;='Data Inputs'!F$25),'Data Inputs'!A$25, IF(AND(N51&lt;='Data Inputs'!H$26,N51&gt;='Data Inputs'!F$26),'Data Inputs'!A$26, IF(N51&gt;'Data Inputs'!H$26,'Data Inputs'!A$27, 0)))))</f>
        <v>100</v>
      </c>
      <c r="R51" s="58"/>
      <c r="S51" s="65" t="str">
        <f>IF(R51='Data Inputs'!I$23,'Data Inputs'!A$23,IF(R51='Data Inputs'!I$24,'Data Inputs'!A$24, IF(R51='Data Inputs'!I$25,'Data Inputs'!A$25, IF(R51='Data Inputs'!I$26,'Data Inputs'!A$26, IF(R51='Data Inputs'!I$27,'Data Inputs'!A$27, "")))))</f>
        <v/>
      </c>
      <c r="T51" s="58"/>
      <c r="U51" s="65" t="str">
        <f>IF(T51='Data Inputs'!K$23,'Data Inputs'!A$23,IF(T51='Data Inputs'!K$24,'Data Inputs'!A$24, IF(T51='Data Inputs'!K$25,'Data Inputs'!A$25, IF(T51='Data Inputs'!K$26,'Data Inputs'!A$26, IF(T51='Data Inputs'!K$27,'Data Inputs'!A$27, "")))))</f>
        <v/>
      </c>
      <c r="V51" s="66" t="e">
        <f>(P51*'Data Inputs'!D$28)+(Q51*'Data Inputs'!H$28)+(S51*'Data Inputs'!J$28)+(U51*'Data Inputs'!L$28)</f>
        <v>#VALUE!</v>
      </c>
    </row>
    <row r="52" spans="1:22" x14ac:dyDescent="0.2">
      <c r="A52" s="56" t="s">
        <v>77</v>
      </c>
      <c r="B52" s="57"/>
      <c r="C52" s="58"/>
      <c r="D52" s="59"/>
      <c r="E52" s="54" t="str">
        <f>IF(D52="","",D52*INDEX('Data Inputs'!C$6:C$11,MATCH(C52,Energy,0)))</f>
        <v/>
      </c>
      <c r="F52" s="60" t="str">
        <f>IF(D52="","", D52*INDEX('Data Inputs'!E$6:E$11,MATCH(C52,Energy)))</f>
        <v/>
      </c>
      <c r="G52" s="58"/>
      <c r="H52" s="58"/>
      <c r="I52" s="58"/>
      <c r="J52" s="61"/>
      <c r="K52" s="62"/>
      <c r="L52" s="62"/>
      <c r="M52" s="58"/>
      <c r="N52" s="63"/>
      <c r="O52" s="64" t="e">
        <f t="shared" si="0"/>
        <v>#VALUE!</v>
      </c>
      <c r="P52" s="65" t="e">
        <f>IF(AND(O52&lt;'Data Inputs'!D$23,O52&gt;='Data Inputs'!B$23),'Data Inputs'!A$23, IF(AND(O52&lt;'Data Inputs'!D$24,O52&gt;='Data Inputs'!B$24),'Data Inputs'!A$24, IF(AND(O52&lt;'Data Inputs'!D$25,O52&gt;='Data Inputs'!B$25),'Data Inputs'!A$25, IF(AND(O52&lt;='Data Inputs'!D$26,O52&gt;='Data Inputs'!B$26),'Data Inputs'!A$26, IF(O52&gt;'Data Inputs'!D$26,'Data Inputs'!A$27, 0)))))</f>
        <v>#VALUE!</v>
      </c>
      <c r="Q52" s="65">
        <f>IF(AND(N52&lt;'Data Inputs'!H$23,N52&gt;='Data Inputs'!F$23),'Data Inputs'!A$23, IF(AND(N52&lt;'Data Inputs'!H$24,N52&gt;='Data Inputs'!F$24),'Data Inputs'!A$24, IF(AND(N52&lt;'Data Inputs'!H$25,N52&gt;='Data Inputs'!F$25),'Data Inputs'!A$25, IF(AND(N52&lt;='Data Inputs'!H$26,N52&gt;='Data Inputs'!F$26),'Data Inputs'!A$26, IF(N52&gt;'Data Inputs'!H$26,'Data Inputs'!A$27, 0)))))</f>
        <v>100</v>
      </c>
      <c r="R52" s="58"/>
      <c r="S52" s="65" t="str">
        <f>IF(R52='Data Inputs'!I$23,'Data Inputs'!A$23,IF(R52='Data Inputs'!I$24,'Data Inputs'!A$24, IF(R52='Data Inputs'!I$25,'Data Inputs'!A$25, IF(R52='Data Inputs'!I$26,'Data Inputs'!A$26, IF(R52='Data Inputs'!I$27,'Data Inputs'!A$27, "")))))</f>
        <v/>
      </c>
      <c r="T52" s="58"/>
      <c r="U52" s="65" t="str">
        <f>IF(T52='Data Inputs'!K$23,'Data Inputs'!A$23,IF(T52='Data Inputs'!K$24,'Data Inputs'!A$24, IF(T52='Data Inputs'!K$25,'Data Inputs'!A$25, IF(T52='Data Inputs'!K$26,'Data Inputs'!A$26, IF(T52='Data Inputs'!K$27,'Data Inputs'!A$27, "")))))</f>
        <v/>
      </c>
      <c r="V52" s="66" t="e">
        <f>(P52*'Data Inputs'!D$28)+(Q52*'Data Inputs'!H$28)+(S52*'Data Inputs'!J$28)+(U52*'Data Inputs'!L$28)</f>
        <v>#VALUE!</v>
      </c>
    </row>
    <row r="53" spans="1:22" x14ac:dyDescent="0.2">
      <c r="A53" s="56" t="s">
        <v>78</v>
      </c>
      <c r="B53" s="57"/>
      <c r="C53" s="58"/>
      <c r="D53" s="59"/>
      <c r="E53" s="54" t="str">
        <f>IF(D53="","",D53*INDEX('Data Inputs'!C$6:C$11,MATCH(C53,Energy,0)))</f>
        <v/>
      </c>
      <c r="F53" s="60" t="str">
        <f>IF(D53="","", D53*INDEX('Data Inputs'!E$6:E$11,MATCH(C53,Energy)))</f>
        <v/>
      </c>
      <c r="G53" s="58"/>
      <c r="H53" s="58"/>
      <c r="I53" s="58"/>
      <c r="J53" s="61"/>
      <c r="K53" s="62"/>
      <c r="L53" s="62"/>
      <c r="M53" s="58"/>
      <c r="N53" s="63"/>
      <c r="O53" s="64" t="e">
        <f t="shared" si="0"/>
        <v>#VALUE!</v>
      </c>
      <c r="P53" s="65" t="e">
        <f>IF(AND(O53&lt;'Data Inputs'!D$23,O53&gt;='Data Inputs'!B$23),'Data Inputs'!A$23, IF(AND(O53&lt;'Data Inputs'!D$24,O53&gt;='Data Inputs'!B$24),'Data Inputs'!A$24, IF(AND(O53&lt;'Data Inputs'!D$25,O53&gt;='Data Inputs'!B$25),'Data Inputs'!A$25, IF(AND(O53&lt;='Data Inputs'!D$26,O53&gt;='Data Inputs'!B$26),'Data Inputs'!A$26, IF(O53&gt;'Data Inputs'!D$26,'Data Inputs'!A$27, 0)))))</f>
        <v>#VALUE!</v>
      </c>
      <c r="Q53" s="65">
        <f>IF(AND(N53&lt;'Data Inputs'!H$23,N53&gt;='Data Inputs'!F$23),'Data Inputs'!A$23, IF(AND(N53&lt;'Data Inputs'!H$24,N53&gt;='Data Inputs'!F$24),'Data Inputs'!A$24, IF(AND(N53&lt;'Data Inputs'!H$25,N53&gt;='Data Inputs'!F$25),'Data Inputs'!A$25, IF(AND(N53&lt;='Data Inputs'!H$26,N53&gt;='Data Inputs'!F$26),'Data Inputs'!A$26, IF(N53&gt;'Data Inputs'!H$26,'Data Inputs'!A$27, 0)))))</f>
        <v>100</v>
      </c>
      <c r="R53" s="58"/>
      <c r="S53" s="65" t="str">
        <f>IF(R53='Data Inputs'!I$23,'Data Inputs'!A$23,IF(R53='Data Inputs'!I$24,'Data Inputs'!A$24, IF(R53='Data Inputs'!I$25,'Data Inputs'!A$25, IF(R53='Data Inputs'!I$26,'Data Inputs'!A$26, IF(R53='Data Inputs'!I$27,'Data Inputs'!A$27, "")))))</f>
        <v/>
      </c>
      <c r="T53" s="58"/>
      <c r="U53" s="65" t="str">
        <f>IF(T53='Data Inputs'!K$23,'Data Inputs'!A$23,IF(T53='Data Inputs'!K$24,'Data Inputs'!A$24, IF(T53='Data Inputs'!K$25,'Data Inputs'!A$25, IF(T53='Data Inputs'!K$26,'Data Inputs'!A$26, IF(T53='Data Inputs'!K$27,'Data Inputs'!A$27, "")))))</f>
        <v/>
      </c>
      <c r="V53" s="66" t="e">
        <f>(P53*'Data Inputs'!D$28)+(Q53*'Data Inputs'!H$28)+(S53*'Data Inputs'!J$28)+(U53*'Data Inputs'!L$28)</f>
        <v>#VALUE!</v>
      </c>
    </row>
    <row r="54" spans="1:22" x14ac:dyDescent="0.2">
      <c r="A54" s="56" t="s">
        <v>79</v>
      </c>
      <c r="B54" s="57"/>
      <c r="C54" s="58"/>
      <c r="D54" s="59"/>
      <c r="E54" s="54" t="str">
        <f>IF(D54="","",D54*INDEX('Data Inputs'!C$6:C$11,MATCH(C54,Energy,0)))</f>
        <v/>
      </c>
      <c r="F54" s="60" t="str">
        <f>IF(D54="","", D54*INDEX('Data Inputs'!E$6:E$11,MATCH(C54,Energy)))</f>
        <v/>
      </c>
      <c r="G54" s="58"/>
      <c r="H54" s="58"/>
      <c r="I54" s="58"/>
      <c r="J54" s="61"/>
      <c r="K54" s="62"/>
      <c r="L54" s="62"/>
      <c r="M54" s="58"/>
      <c r="N54" s="63"/>
      <c r="O54" s="64" t="e">
        <f t="shared" si="0"/>
        <v>#VALUE!</v>
      </c>
      <c r="P54" s="65" t="e">
        <f>IF(AND(O54&lt;'Data Inputs'!D$23,O54&gt;='Data Inputs'!B$23),'Data Inputs'!A$23, IF(AND(O54&lt;'Data Inputs'!D$24,O54&gt;='Data Inputs'!B$24),'Data Inputs'!A$24, IF(AND(O54&lt;'Data Inputs'!D$25,O54&gt;='Data Inputs'!B$25),'Data Inputs'!A$25, IF(AND(O54&lt;='Data Inputs'!D$26,O54&gt;='Data Inputs'!B$26),'Data Inputs'!A$26, IF(O54&gt;'Data Inputs'!D$26,'Data Inputs'!A$27, 0)))))</f>
        <v>#VALUE!</v>
      </c>
      <c r="Q54" s="65">
        <f>IF(AND(N54&lt;'Data Inputs'!H$23,N54&gt;='Data Inputs'!F$23),'Data Inputs'!A$23, IF(AND(N54&lt;'Data Inputs'!H$24,N54&gt;='Data Inputs'!F$24),'Data Inputs'!A$24, IF(AND(N54&lt;'Data Inputs'!H$25,N54&gt;='Data Inputs'!F$25),'Data Inputs'!A$25, IF(AND(N54&lt;='Data Inputs'!H$26,N54&gt;='Data Inputs'!F$26),'Data Inputs'!A$26, IF(N54&gt;'Data Inputs'!H$26,'Data Inputs'!A$27, 0)))))</f>
        <v>100</v>
      </c>
      <c r="R54" s="58"/>
      <c r="S54" s="65" t="str">
        <f>IF(R54='Data Inputs'!I$23,'Data Inputs'!A$23,IF(R54='Data Inputs'!I$24,'Data Inputs'!A$24, IF(R54='Data Inputs'!I$25,'Data Inputs'!A$25, IF(R54='Data Inputs'!I$26,'Data Inputs'!A$26, IF(R54='Data Inputs'!I$27,'Data Inputs'!A$27, "")))))</f>
        <v/>
      </c>
      <c r="T54" s="58"/>
      <c r="U54" s="65" t="str">
        <f>IF(T54='Data Inputs'!K$23,'Data Inputs'!A$23,IF(T54='Data Inputs'!K$24,'Data Inputs'!A$24, IF(T54='Data Inputs'!K$25,'Data Inputs'!A$25, IF(T54='Data Inputs'!K$26,'Data Inputs'!A$26, IF(T54='Data Inputs'!K$27,'Data Inputs'!A$27, "")))))</f>
        <v/>
      </c>
      <c r="V54" s="66" t="e">
        <f>(P54*'Data Inputs'!D$28)+(Q54*'Data Inputs'!H$28)+(S54*'Data Inputs'!J$28)+(U54*'Data Inputs'!L$28)</f>
        <v>#VALUE!</v>
      </c>
    </row>
    <row r="55" spans="1:22" x14ac:dyDescent="0.2">
      <c r="A55" s="56" t="s">
        <v>80</v>
      </c>
      <c r="B55" s="57"/>
      <c r="C55" s="58"/>
      <c r="D55" s="59"/>
      <c r="E55" s="54" t="str">
        <f>IF(D55="","",D55*INDEX('Data Inputs'!C$6:C$11,MATCH(C55,Energy,0)))</f>
        <v/>
      </c>
      <c r="F55" s="60" t="str">
        <f>IF(D55="","", D55*INDEX('Data Inputs'!E$6:E$11,MATCH(C55,Energy)))</f>
        <v/>
      </c>
      <c r="G55" s="58"/>
      <c r="H55" s="58"/>
      <c r="I55" s="58"/>
      <c r="J55" s="61"/>
      <c r="K55" s="62"/>
      <c r="L55" s="62"/>
      <c r="M55" s="58"/>
      <c r="N55" s="63"/>
      <c r="O55" s="64" t="e">
        <f t="shared" si="0"/>
        <v>#VALUE!</v>
      </c>
      <c r="P55" s="65" t="e">
        <f>IF(AND(O55&lt;'Data Inputs'!D$23,O55&gt;='Data Inputs'!B$23),'Data Inputs'!A$23, IF(AND(O55&lt;'Data Inputs'!D$24,O55&gt;='Data Inputs'!B$24),'Data Inputs'!A$24, IF(AND(O55&lt;'Data Inputs'!D$25,O55&gt;='Data Inputs'!B$25),'Data Inputs'!A$25, IF(AND(O55&lt;='Data Inputs'!D$26,O55&gt;='Data Inputs'!B$26),'Data Inputs'!A$26, IF(O55&gt;'Data Inputs'!D$26,'Data Inputs'!A$27, 0)))))</f>
        <v>#VALUE!</v>
      </c>
      <c r="Q55" s="65">
        <f>IF(AND(N55&lt;'Data Inputs'!H$23,N55&gt;='Data Inputs'!F$23),'Data Inputs'!A$23, IF(AND(N55&lt;'Data Inputs'!H$24,N55&gt;='Data Inputs'!F$24),'Data Inputs'!A$24, IF(AND(N55&lt;'Data Inputs'!H$25,N55&gt;='Data Inputs'!F$25),'Data Inputs'!A$25, IF(AND(N55&lt;='Data Inputs'!H$26,N55&gt;='Data Inputs'!F$26),'Data Inputs'!A$26, IF(N55&gt;'Data Inputs'!H$26,'Data Inputs'!A$27, 0)))))</f>
        <v>100</v>
      </c>
      <c r="R55" s="58"/>
      <c r="S55" s="65" t="str">
        <f>IF(R55='Data Inputs'!I$23,'Data Inputs'!A$23,IF(R55='Data Inputs'!I$24,'Data Inputs'!A$24, IF(R55='Data Inputs'!I$25,'Data Inputs'!A$25, IF(R55='Data Inputs'!I$26,'Data Inputs'!A$26, IF(R55='Data Inputs'!I$27,'Data Inputs'!A$27, "")))))</f>
        <v/>
      </c>
      <c r="T55" s="58"/>
      <c r="U55" s="65" t="str">
        <f>IF(T55='Data Inputs'!K$23,'Data Inputs'!A$23,IF(T55='Data Inputs'!K$24,'Data Inputs'!A$24, IF(T55='Data Inputs'!K$25,'Data Inputs'!A$25, IF(T55='Data Inputs'!K$26,'Data Inputs'!A$26, IF(T55='Data Inputs'!K$27,'Data Inputs'!A$27, "")))))</f>
        <v/>
      </c>
      <c r="V55" s="66" t="e">
        <f>(P55*'Data Inputs'!D$28)+(Q55*'Data Inputs'!H$28)+(S55*'Data Inputs'!J$28)+(U55*'Data Inputs'!L$28)</f>
        <v>#VALUE!</v>
      </c>
    </row>
    <row r="56" spans="1:22" x14ac:dyDescent="0.2">
      <c r="A56" s="56" t="s">
        <v>81</v>
      </c>
      <c r="B56" s="57"/>
      <c r="C56" s="58"/>
      <c r="D56" s="59"/>
      <c r="E56" s="54" t="str">
        <f>IF(D56="","",D56*INDEX('Data Inputs'!C$6:C$11,MATCH(C56,Energy,0)))</f>
        <v/>
      </c>
      <c r="F56" s="60" t="str">
        <f>IF(D56="","", D56*INDEX('Data Inputs'!E$6:E$11,MATCH(C56,Energy)))</f>
        <v/>
      </c>
      <c r="G56" s="58"/>
      <c r="H56" s="58"/>
      <c r="I56" s="58"/>
      <c r="J56" s="61"/>
      <c r="K56" s="62"/>
      <c r="L56" s="62"/>
      <c r="M56" s="58"/>
      <c r="N56" s="63"/>
      <c r="O56" s="64" t="e">
        <f t="shared" si="0"/>
        <v>#VALUE!</v>
      </c>
      <c r="P56" s="65" t="e">
        <f>IF(AND(O56&lt;'Data Inputs'!D$23,O56&gt;='Data Inputs'!B$23),'Data Inputs'!A$23, IF(AND(O56&lt;'Data Inputs'!D$24,O56&gt;='Data Inputs'!B$24),'Data Inputs'!A$24, IF(AND(O56&lt;'Data Inputs'!D$25,O56&gt;='Data Inputs'!B$25),'Data Inputs'!A$25, IF(AND(O56&lt;='Data Inputs'!D$26,O56&gt;='Data Inputs'!B$26),'Data Inputs'!A$26, IF(O56&gt;'Data Inputs'!D$26,'Data Inputs'!A$27, 0)))))</f>
        <v>#VALUE!</v>
      </c>
      <c r="Q56" s="65">
        <f>IF(AND(N56&lt;'Data Inputs'!H$23,N56&gt;='Data Inputs'!F$23),'Data Inputs'!A$23, IF(AND(N56&lt;'Data Inputs'!H$24,N56&gt;='Data Inputs'!F$24),'Data Inputs'!A$24, IF(AND(N56&lt;'Data Inputs'!H$25,N56&gt;='Data Inputs'!F$25),'Data Inputs'!A$25, IF(AND(N56&lt;='Data Inputs'!H$26,N56&gt;='Data Inputs'!F$26),'Data Inputs'!A$26, IF(N56&gt;'Data Inputs'!H$26,'Data Inputs'!A$27, 0)))))</f>
        <v>100</v>
      </c>
      <c r="R56" s="58"/>
      <c r="S56" s="65" t="str">
        <f>IF(R56='Data Inputs'!I$23,'Data Inputs'!A$23,IF(R56='Data Inputs'!I$24,'Data Inputs'!A$24, IF(R56='Data Inputs'!I$25,'Data Inputs'!A$25, IF(R56='Data Inputs'!I$26,'Data Inputs'!A$26, IF(R56='Data Inputs'!I$27,'Data Inputs'!A$27, "")))))</f>
        <v/>
      </c>
      <c r="T56" s="58"/>
      <c r="U56" s="65" t="str">
        <f>IF(T56='Data Inputs'!K$23,'Data Inputs'!A$23,IF(T56='Data Inputs'!K$24,'Data Inputs'!A$24, IF(T56='Data Inputs'!K$25,'Data Inputs'!A$25, IF(T56='Data Inputs'!K$26,'Data Inputs'!A$26, IF(T56='Data Inputs'!K$27,'Data Inputs'!A$27, "")))))</f>
        <v/>
      </c>
      <c r="V56" s="66" t="e">
        <f>(P56*'Data Inputs'!D$28)+(Q56*'Data Inputs'!H$28)+(S56*'Data Inputs'!J$28)+(U56*'Data Inputs'!L$28)</f>
        <v>#VALUE!</v>
      </c>
    </row>
    <row r="57" spans="1:22" x14ac:dyDescent="0.2">
      <c r="A57" s="56" t="s">
        <v>82</v>
      </c>
      <c r="B57" s="57"/>
      <c r="C57" s="58"/>
      <c r="D57" s="59"/>
      <c r="E57" s="54" t="str">
        <f>IF(D57="","",D57*INDEX('Data Inputs'!C$6:C$11,MATCH(C57,Energy,0)))</f>
        <v/>
      </c>
      <c r="F57" s="60" t="str">
        <f>IF(D57="","", D57*INDEX('Data Inputs'!E$6:E$11,MATCH(C57,Energy)))</f>
        <v/>
      </c>
      <c r="G57" s="58"/>
      <c r="H57" s="58"/>
      <c r="I57" s="58"/>
      <c r="J57" s="61"/>
      <c r="K57" s="62"/>
      <c r="L57" s="62"/>
      <c r="M57" s="58"/>
      <c r="N57" s="63"/>
      <c r="O57" s="64" t="e">
        <f t="shared" si="0"/>
        <v>#VALUE!</v>
      </c>
      <c r="P57" s="65" t="e">
        <f>IF(AND(O57&lt;'Data Inputs'!D$23,O57&gt;='Data Inputs'!B$23),'Data Inputs'!A$23, IF(AND(O57&lt;'Data Inputs'!D$24,O57&gt;='Data Inputs'!B$24),'Data Inputs'!A$24, IF(AND(O57&lt;'Data Inputs'!D$25,O57&gt;='Data Inputs'!B$25),'Data Inputs'!A$25, IF(AND(O57&lt;='Data Inputs'!D$26,O57&gt;='Data Inputs'!B$26),'Data Inputs'!A$26, IF(O57&gt;'Data Inputs'!D$26,'Data Inputs'!A$27, 0)))))</f>
        <v>#VALUE!</v>
      </c>
      <c r="Q57" s="65">
        <f>IF(AND(N57&lt;'Data Inputs'!H$23,N57&gt;='Data Inputs'!F$23),'Data Inputs'!A$23, IF(AND(N57&lt;'Data Inputs'!H$24,N57&gt;='Data Inputs'!F$24),'Data Inputs'!A$24, IF(AND(N57&lt;'Data Inputs'!H$25,N57&gt;='Data Inputs'!F$25),'Data Inputs'!A$25, IF(AND(N57&lt;='Data Inputs'!H$26,N57&gt;='Data Inputs'!F$26),'Data Inputs'!A$26, IF(N57&gt;'Data Inputs'!H$26,'Data Inputs'!A$27, 0)))))</f>
        <v>100</v>
      </c>
      <c r="R57" s="58"/>
      <c r="S57" s="65" t="str">
        <f>IF(R57='Data Inputs'!I$23,'Data Inputs'!A$23,IF(R57='Data Inputs'!I$24,'Data Inputs'!A$24, IF(R57='Data Inputs'!I$25,'Data Inputs'!A$25, IF(R57='Data Inputs'!I$26,'Data Inputs'!A$26, IF(R57='Data Inputs'!I$27,'Data Inputs'!A$27, "")))))</f>
        <v/>
      </c>
      <c r="T57" s="58"/>
      <c r="U57" s="65" t="str">
        <f>IF(T57='Data Inputs'!K$23,'Data Inputs'!A$23,IF(T57='Data Inputs'!K$24,'Data Inputs'!A$24, IF(T57='Data Inputs'!K$25,'Data Inputs'!A$25, IF(T57='Data Inputs'!K$26,'Data Inputs'!A$26, IF(T57='Data Inputs'!K$27,'Data Inputs'!A$27, "")))))</f>
        <v/>
      </c>
      <c r="V57" s="66" t="e">
        <f>(P57*'Data Inputs'!D$28)+(Q57*'Data Inputs'!H$28)+(S57*'Data Inputs'!J$28)+(U57*'Data Inputs'!L$28)</f>
        <v>#VALUE!</v>
      </c>
    </row>
    <row r="58" spans="1:22" x14ac:dyDescent="0.2">
      <c r="A58" s="56" t="s">
        <v>83</v>
      </c>
      <c r="B58" s="57"/>
      <c r="C58" s="58"/>
      <c r="D58" s="59"/>
      <c r="E58" s="54" t="str">
        <f>IF(D58="","",D58*INDEX('Data Inputs'!C$6:C$11,MATCH(C58,Energy,0)))</f>
        <v/>
      </c>
      <c r="F58" s="60" t="str">
        <f>IF(D58="","", D58*INDEX('Data Inputs'!E$6:E$11,MATCH(C58,Energy)))</f>
        <v/>
      </c>
      <c r="G58" s="58"/>
      <c r="H58" s="58"/>
      <c r="I58" s="58"/>
      <c r="J58" s="61"/>
      <c r="K58" s="62"/>
      <c r="L58" s="62"/>
      <c r="M58" s="58"/>
      <c r="N58" s="63"/>
      <c r="O58" s="64" t="e">
        <f t="shared" si="0"/>
        <v>#VALUE!</v>
      </c>
      <c r="P58" s="65" t="e">
        <f>IF(AND(O58&lt;'Data Inputs'!D$23,O58&gt;='Data Inputs'!B$23),'Data Inputs'!A$23, IF(AND(O58&lt;'Data Inputs'!D$24,O58&gt;='Data Inputs'!B$24),'Data Inputs'!A$24, IF(AND(O58&lt;'Data Inputs'!D$25,O58&gt;='Data Inputs'!B$25),'Data Inputs'!A$25, IF(AND(O58&lt;='Data Inputs'!D$26,O58&gt;='Data Inputs'!B$26),'Data Inputs'!A$26, IF(O58&gt;'Data Inputs'!D$26,'Data Inputs'!A$27, 0)))))</f>
        <v>#VALUE!</v>
      </c>
      <c r="Q58" s="65">
        <f>IF(AND(N58&lt;'Data Inputs'!H$23,N58&gt;='Data Inputs'!F$23),'Data Inputs'!A$23, IF(AND(N58&lt;'Data Inputs'!H$24,N58&gt;='Data Inputs'!F$24),'Data Inputs'!A$24, IF(AND(N58&lt;'Data Inputs'!H$25,N58&gt;='Data Inputs'!F$25),'Data Inputs'!A$25, IF(AND(N58&lt;='Data Inputs'!H$26,N58&gt;='Data Inputs'!F$26),'Data Inputs'!A$26, IF(N58&gt;'Data Inputs'!H$26,'Data Inputs'!A$27, 0)))))</f>
        <v>100</v>
      </c>
      <c r="R58" s="58"/>
      <c r="S58" s="65" t="str">
        <f>IF(R58='Data Inputs'!I$23,'Data Inputs'!A$23,IF(R58='Data Inputs'!I$24,'Data Inputs'!A$24, IF(R58='Data Inputs'!I$25,'Data Inputs'!A$25, IF(R58='Data Inputs'!I$26,'Data Inputs'!A$26, IF(R58='Data Inputs'!I$27,'Data Inputs'!A$27, "")))))</f>
        <v/>
      </c>
      <c r="T58" s="58"/>
      <c r="U58" s="65" t="str">
        <f>IF(T58='Data Inputs'!K$23,'Data Inputs'!A$23,IF(T58='Data Inputs'!K$24,'Data Inputs'!A$24, IF(T58='Data Inputs'!K$25,'Data Inputs'!A$25, IF(T58='Data Inputs'!K$26,'Data Inputs'!A$26, IF(T58='Data Inputs'!K$27,'Data Inputs'!A$27, "")))))</f>
        <v/>
      </c>
      <c r="V58" s="66" t="e">
        <f>(P58*'Data Inputs'!D$28)+(Q58*'Data Inputs'!H$28)+(S58*'Data Inputs'!J$28)+(U58*'Data Inputs'!L$28)</f>
        <v>#VALUE!</v>
      </c>
    </row>
    <row r="59" spans="1:22" x14ac:dyDescent="0.2">
      <c r="A59" s="56" t="s">
        <v>84</v>
      </c>
      <c r="B59" s="57"/>
      <c r="C59" s="58"/>
      <c r="D59" s="59"/>
      <c r="E59" s="54" t="str">
        <f>IF(D59="","",D59*INDEX('Data Inputs'!C$6:C$11,MATCH(C59,Energy,0)))</f>
        <v/>
      </c>
      <c r="F59" s="60" t="str">
        <f>IF(D59="","", D59*INDEX('Data Inputs'!E$6:E$11,MATCH(C59,Energy)))</f>
        <v/>
      </c>
      <c r="G59" s="58"/>
      <c r="H59" s="58"/>
      <c r="I59" s="58"/>
      <c r="J59" s="61"/>
      <c r="K59" s="62"/>
      <c r="L59" s="62"/>
      <c r="M59" s="58"/>
      <c r="N59" s="63"/>
      <c r="O59" s="64" t="e">
        <f t="shared" si="0"/>
        <v>#VALUE!</v>
      </c>
      <c r="P59" s="65" t="e">
        <f>IF(AND(O59&lt;'Data Inputs'!D$23,O59&gt;='Data Inputs'!B$23),'Data Inputs'!A$23, IF(AND(O59&lt;'Data Inputs'!D$24,O59&gt;='Data Inputs'!B$24),'Data Inputs'!A$24, IF(AND(O59&lt;'Data Inputs'!D$25,O59&gt;='Data Inputs'!B$25),'Data Inputs'!A$25, IF(AND(O59&lt;='Data Inputs'!D$26,O59&gt;='Data Inputs'!B$26),'Data Inputs'!A$26, IF(O59&gt;'Data Inputs'!D$26,'Data Inputs'!A$27, 0)))))</f>
        <v>#VALUE!</v>
      </c>
      <c r="Q59" s="65">
        <f>IF(AND(N59&lt;'Data Inputs'!H$23,N59&gt;='Data Inputs'!F$23),'Data Inputs'!A$23, IF(AND(N59&lt;'Data Inputs'!H$24,N59&gt;='Data Inputs'!F$24),'Data Inputs'!A$24, IF(AND(N59&lt;'Data Inputs'!H$25,N59&gt;='Data Inputs'!F$25),'Data Inputs'!A$25, IF(AND(N59&lt;='Data Inputs'!H$26,N59&gt;='Data Inputs'!F$26),'Data Inputs'!A$26, IF(N59&gt;'Data Inputs'!H$26,'Data Inputs'!A$27, 0)))))</f>
        <v>100</v>
      </c>
      <c r="R59" s="58"/>
      <c r="S59" s="65" t="str">
        <f>IF(R59='Data Inputs'!I$23,'Data Inputs'!A$23,IF(R59='Data Inputs'!I$24,'Data Inputs'!A$24, IF(R59='Data Inputs'!I$25,'Data Inputs'!A$25, IF(R59='Data Inputs'!I$26,'Data Inputs'!A$26, IF(R59='Data Inputs'!I$27,'Data Inputs'!A$27, "")))))</f>
        <v/>
      </c>
      <c r="T59" s="58"/>
      <c r="U59" s="65" t="str">
        <f>IF(T59='Data Inputs'!K$23,'Data Inputs'!A$23,IF(T59='Data Inputs'!K$24,'Data Inputs'!A$24, IF(T59='Data Inputs'!K$25,'Data Inputs'!A$25, IF(T59='Data Inputs'!K$26,'Data Inputs'!A$26, IF(T59='Data Inputs'!K$27,'Data Inputs'!A$27, "")))))</f>
        <v/>
      </c>
      <c r="V59" s="66" t="e">
        <f>(P59*'Data Inputs'!D$28)+(Q59*'Data Inputs'!H$28)+(S59*'Data Inputs'!J$28)+(U59*'Data Inputs'!L$28)</f>
        <v>#VALUE!</v>
      </c>
    </row>
    <row r="60" spans="1:22" x14ac:dyDescent="0.2">
      <c r="A60" s="56" t="s">
        <v>85</v>
      </c>
      <c r="B60" s="57"/>
      <c r="C60" s="58"/>
      <c r="D60" s="59"/>
      <c r="E60" s="54" t="str">
        <f>IF(D60="","",D60*INDEX('Data Inputs'!C$6:C$11,MATCH(C60,Energy,0)))</f>
        <v/>
      </c>
      <c r="F60" s="60" t="str">
        <f>IF(D60="","", D60*INDEX('Data Inputs'!E$6:E$11,MATCH(C60,Energy)))</f>
        <v/>
      </c>
      <c r="G60" s="58"/>
      <c r="H60" s="58"/>
      <c r="I60" s="58"/>
      <c r="J60" s="61"/>
      <c r="K60" s="62"/>
      <c r="L60" s="62"/>
      <c r="M60" s="58"/>
      <c r="N60" s="63"/>
      <c r="O60" s="64" t="e">
        <f t="shared" si="0"/>
        <v>#VALUE!</v>
      </c>
      <c r="P60" s="65" t="e">
        <f>IF(AND(O60&lt;'Data Inputs'!D$23,O60&gt;='Data Inputs'!B$23),'Data Inputs'!A$23, IF(AND(O60&lt;'Data Inputs'!D$24,O60&gt;='Data Inputs'!B$24),'Data Inputs'!A$24, IF(AND(O60&lt;'Data Inputs'!D$25,O60&gt;='Data Inputs'!B$25),'Data Inputs'!A$25, IF(AND(O60&lt;='Data Inputs'!D$26,O60&gt;='Data Inputs'!B$26),'Data Inputs'!A$26, IF(O60&gt;'Data Inputs'!D$26,'Data Inputs'!A$27, 0)))))</f>
        <v>#VALUE!</v>
      </c>
      <c r="Q60" s="65">
        <f>IF(AND(N60&lt;'Data Inputs'!H$23,N60&gt;='Data Inputs'!F$23),'Data Inputs'!A$23, IF(AND(N60&lt;'Data Inputs'!H$24,N60&gt;='Data Inputs'!F$24),'Data Inputs'!A$24, IF(AND(N60&lt;'Data Inputs'!H$25,N60&gt;='Data Inputs'!F$25),'Data Inputs'!A$25, IF(AND(N60&lt;='Data Inputs'!H$26,N60&gt;='Data Inputs'!F$26),'Data Inputs'!A$26, IF(N60&gt;'Data Inputs'!H$26,'Data Inputs'!A$27, 0)))))</f>
        <v>100</v>
      </c>
      <c r="R60" s="58"/>
      <c r="S60" s="65" t="str">
        <f>IF(R60='Data Inputs'!I$23,'Data Inputs'!A$23,IF(R60='Data Inputs'!I$24,'Data Inputs'!A$24, IF(R60='Data Inputs'!I$25,'Data Inputs'!A$25, IF(R60='Data Inputs'!I$26,'Data Inputs'!A$26, IF(R60='Data Inputs'!I$27,'Data Inputs'!A$27, "")))))</f>
        <v/>
      </c>
      <c r="T60" s="58"/>
      <c r="U60" s="65" t="str">
        <f>IF(T60='Data Inputs'!K$23,'Data Inputs'!A$23,IF(T60='Data Inputs'!K$24,'Data Inputs'!A$24, IF(T60='Data Inputs'!K$25,'Data Inputs'!A$25, IF(T60='Data Inputs'!K$26,'Data Inputs'!A$26, IF(T60='Data Inputs'!K$27,'Data Inputs'!A$27, "")))))</f>
        <v/>
      </c>
      <c r="V60" s="66" t="e">
        <f>(P60*'Data Inputs'!D$28)+(Q60*'Data Inputs'!H$28)+(S60*'Data Inputs'!J$28)+(U60*'Data Inputs'!L$28)</f>
        <v>#VALUE!</v>
      </c>
    </row>
    <row r="61" spans="1:22" x14ac:dyDescent="0.2">
      <c r="A61" s="56" t="s">
        <v>86</v>
      </c>
      <c r="B61" s="57"/>
      <c r="C61" s="58"/>
      <c r="D61" s="59"/>
      <c r="E61" s="54" t="str">
        <f>IF(D61="","",D61*INDEX('Data Inputs'!C$6:C$11,MATCH(C61,Energy,0)))</f>
        <v/>
      </c>
      <c r="F61" s="60" t="str">
        <f>IF(D61="","", D61*INDEX('Data Inputs'!E$6:E$11,MATCH(C61,Energy)))</f>
        <v/>
      </c>
      <c r="G61" s="58"/>
      <c r="H61" s="58"/>
      <c r="I61" s="58"/>
      <c r="J61" s="61"/>
      <c r="K61" s="62"/>
      <c r="L61" s="62"/>
      <c r="M61" s="58"/>
      <c r="N61" s="63"/>
      <c r="O61" s="64" t="e">
        <f t="shared" si="0"/>
        <v>#VALUE!</v>
      </c>
      <c r="P61" s="65" t="e">
        <f>IF(AND(O61&lt;'Data Inputs'!D$23,O61&gt;='Data Inputs'!B$23),'Data Inputs'!A$23, IF(AND(O61&lt;'Data Inputs'!D$24,O61&gt;='Data Inputs'!B$24),'Data Inputs'!A$24, IF(AND(O61&lt;'Data Inputs'!D$25,O61&gt;='Data Inputs'!B$25),'Data Inputs'!A$25, IF(AND(O61&lt;='Data Inputs'!D$26,O61&gt;='Data Inputs'!B$26),'Data Inputs'!A$26, IF(O61&gt;'Data Inputs'!D$26,'Data Inputs'!A$27, 0)))))</f>
        <v>#VALUE!</v>
      </c>
      <c r="Q61" s="65">
        <f>IF(AND(N61&lt;'Data Inputs'!H$23,N61&gt;='Data Inputs'!F$23),'Data Inputs'!A$23, IF(AND(N61&lt;'Data Inputs'!H$24,N61&gt;='Data Inputs'!F$24),'Data Inputs'!A$24, IF(AND(N61&lt;'Data Inputs'!H$25,N61&gt;='Data Inputs'!F$25),'Data Inputs'!A$25, IF(AND(N61&lt;='Data Inputs'!H$26,N61&gt;='Data Inputs'!F$26),'Data Inputs'!A$26, IF(N61&gt;'Data Inputs'!H$26,'Data Inputs'!A$27, 0)))))</f>
        <v>100</v>
      </c>
      <c r="R61" s="58"/>
      <c r="S61" s="65" t="str">
        <f>IF(R61='Data Inputs'!I$23,'Data Inputs'!A$23,IF(R61='Data Inputs'!I$24,'Data Inputs'!A$24, IF(R61='Data Inputs'!I$25,'Data Inputs'!A$25, IF(R61='Data Inputs'!I$26,'Data Inputs'!A$26, IF(R61='Data Inputs'!I$27,'Data Inputs'!A$27, "")))))</f>
        <v/>
      </c>
      <c r="T61" s="58"/>
      <c r="U61" s="65" t="str">
        <f>IF(T61='Data Inputs'!K$23,'Data Inputs'!A$23,IF(T61='Data Inputs'!K$24,'Data Inputs'!A$24, IF(T61='Data Inputs'!K$25,'Data Inputs'!A$25, IF(T61='Data Inputs'!K$26,'Data Inputs'!A$26, IF(T61='Data Inputs'!K$27,'Data Inputs'!A$27, "")))))</f>
        <v/>
      </c>
      <c r="V61" s="66" t="e">
        <f>(P61*'Data Inputs'!D$28)+(Q61*'Data Inputs'!H$28)+(S61*'Data Inputs'!J$28)+(U61*'Data Inputs'!L$28)</f>
        <v>#VALUE!</v>
      </c>
    </row>
    <row r="62" spans="1:22" x14ac:dyDescent="0.2">
      <c r="A62" s="56" t="s">
        <v>87</v>
      </c>
      <c r="B62" s="57"/>
      <c r="C62" s="58"/>
      <c r="D62" s="59"/>
      <c r="E62" s="54" t="str">
        <f>IF(D62="","",D62*INDEX('Data Inputs'!C$6:C$11,MATCH(C62,Energy,0)))</f>
        <v/>
      </c>
      <c r="F62" s="60" t="str">
        <f>IF(D62="","", D62*INDEX('Data Inputs'!E$6:E$11,MATCH(C62,Energy)))</f>
        <v/>
      </c>
      <c r="G62" s="58"/>
      <c r="H62" s="58"/>
      <c r="I62" s="58"/>
      <c r="J62" s="61"/>
      <c r="K62" s="62"/>
      <c r="L62" s="62"/>
      <c r="M62" s="58"/>
      <c r="N62" s="63"/>
      <c r="O62" s="64" t="e">
        <f t="shared" si="0"/>
        <v>#VALUE!</v>
      </c>
      <c r="P62" s="65" t="e">
        <f>IF(AND(O62&lt;'Data Inputs'!D$23,O62&gt;='Data Inputs'!B$23),'Data Inputs'!A$23, IF(AND(O62&lt;'Data Inputs'!D$24,O62&gt;='Data Inputs'!B$24),'Data Inputs'!A$24, IF(AND(O62&lt;'Data Inputs'!D$25,O62&gt;='Data Inputs'!B$25),'Data Inputs'!A$25, IF(AND(O62&lt;='Data Inputs'!D$26,O62&gt;='Data Inputs'!B$26),'Data Inputs'!A$26, IF(O62&gt;'Data Inputs'!D$26,'Data Inputs'!A$27, 0)))))</f>
        <v>#VALUE!</v>
      </c>
      <c r="Q62" s="65">
        <f>IF(AND(N62&lt;'Data Inputs'!H$23,N62&gt;='Data Inputs'!F$23),'Data Inputs'!A$23, IF(AND(N62&lt;'Data Inputs'!H$24,N62&gt;='Data Inputs'!F$24),'Data Inputs'!A$24, IF(AND(N62&lt;'Data Inputs'!H$25,N62&gt;='Data Inputs'!F$25),'Data Inputs'!A$25, IF(AND(N62&lt;='Data Inputs'!H$26,N62&gt;='Data Inputs'!F$26),'Data Inputs'!A$26, IF(N62&gt;'Data Inputs'!H$26,'Data Inputs'!A$27, 0)))))</f>
        <v>100</v>
      </c>
      <c r="R62" s="58"/>
      <c r="S62" s="65" t="str">
        <f>IF(R62='Data Inputs'!I$23,'Data Inputs'!A$23,IF(R62='Data Inputs'!I$24,'Data Inputs'!A$24, IF(R62='Data Inputs'!I$25,'Data Inputs'!A$25, IF(R62='Data Inputs'!I$26,'Data Inputs'!A$26, IF(R62='Data Inputs'!I$27,'Data Inputs'!A$27, "")))))</f>
        <v/>
      </c>
      <c r="T62" s="58"/>
      <c r="U62" s="65" t="str">
        <f>IF(T62='Data Inputs'!K$23,'Data Inputs'!A$23,IF(T62='Data Inputs'!K$24,'Data Inputs'!A$24, IF(T62='Data Inputs'!K$25,'Data Inputs'!A$25, IF(T62='Data Inputs'!K$26,'Data Inputs'!A$26, IF(T62='Data Inputs'!K$27,'Data Inputs'!A$27, "")))))</f>
        <v/>
      </c>
      <c r="V62" s="66" t="e">
        <f>(P62*'Data Inputs'!D$28)+(Q62*'Data Inputs'!H$28)+(S62*'Data Inputs'!J$28)+(U62*'Data Inputs'!L$28)</f>
        <v>#VALUE!</v>
      </c>
    </row>
    <row r="63" spans="1:22" x14ac:dyDescent="0.2">
      <c r="A63" s="56" t="s">
        <v>88</v>
      </c>
      <c r="B63" s="57"/>
      <c r="C63" s="58"/>
      <c r="D63" s="59"/>
      <c r="E63" s="54" t="str">
        <f>IF(D63="","",D63*INDEX('Data Inputs'!C$6:C$11,MATCH(C63,Energy,0)))</f>
        <v/>
      </c>
      <c r="F63" s="60" t="str">
        <f>IF(D63="","", D63*INDEX('Data Inputs'!E$6:E$11,MATCH(C63,Energy)))</f>
        <v/>
      </c>
      <c r="G63" s="58"/>
      <c r="H63" s="58"/>
      <c r="I63" s="58"/>
      <c r="J63" s="61"/>
      <c r="K63" s="62"/>
      <c r="L63" s="62"/>
      <c r="M63" s="58"/>
      <c r="N63" s="63"/>
      <c r="O63" s="64" t="e">
        <f t="shared" si="0"/>
        <v>#VALUE!</v>
      </c>
      <c r="P63" s="65" t="e">
        <f>IF(AND(O63&lt;'Data Inputs'!D$23,O63&gt;='Data Inputs'!B$23),'Data Inputs'!A$23, IF(AND(O63&lt;'Data Inputs'!D$24,O63&gt;='Data Inputs'!B$24),'Data Inputs'!A$24, IF(AND(O63&lt;'Data Inputs'!D$25,O63&gt;='Data Inputs'!B$25),'Data Inputs'!A$25, IF(AND(O63&lt;='Data Inputs'!D$26,O63&gt;='Data Inputs'!B$26),'Data Inputs'!A$26, IF(O63&gt;'Data Inputs'!D$26,'Data Inputs'!A$27, 0)))))</f>
        <v>#VALUE!</v>
      </c>
      <c r="Q63" s="65">
        <f>IF(AND(N63&lt;'Data Inputs'!H$23,N63&gt;='Data Inputs'!F$23),'Data Inputs'!A$23, IF(AND(N63&lt;'Data Inputs'!H$24,N63&gt;='Data Inputs'!F$24),'Data Inputs'!A$24, IF(AND(N63&lt;'Data Inputs'!H$25,N63&gt;='Data Inputs'!F$25),'Data Inputs'!A$25, IF(AND(N63&lt;='Data Inputs'!H$26,N63&gt;='Data Inputs'!F$26),'Data Inputs'!A$26, IF(N63&gt;'Data Inputs'!H$26,'Data Inputs'!A$27, 0)))))</f>
        <v>100</v>
      </c>
      <c r="R63" s="58"/>
      <c r="S63" s="65" t="str">
        <f>IF(R63='Data Inputs'!I$23,'Data Inputs'!A$23,IF(R63='Data Inputs'!I$24,'Data Inputs'!A$24, IF(R63='Data Inputs'!I$25,'Data Inputs'!A$25, IF(R63='Data Inputs'!I$26,'Data Inputs'!A$26, IF(R63='Data Inputs'!I$27,'Data Inputs'!A$27, "")))))</f>
        <v/>
      </c>
      <c r="T63" s="58"/>
      <c r="U63" s="65" t="str">
        <f>IF(T63='Data Inputs'!K$23,'Data Inputs'!A$23,IF(T63='Data Inputs'!K$24,'Data Inputs'!A$24, IF(T63='Data Inputs'!K$25,'Data Inputs'!A$25, IF(T63='Data Inputs'!K$26,'Data Inputs'!A$26, IF(T63='Data Inputs'!K$27,'Data Inputs'!A$27, "")))))</f>
        <v/>
      </c>
      <c r="V63" s="66" t="e">
        <f>(P63*'Data Inputs'!D$28)+(Q63*'Data Inputs'!H$28)+(S63*'Data Inputs'!J$28)+(U63*'Data Inputs'!L$28)</f>
        <v>#VALUE!</v>
      </c>
    </row>
    <row r="64" spans="1:22" x14ac:dyDescent="0.2">
      <c r="A64" s="56" t="s">
        <v>89</v>
      </c>
      <c r="B64" s="57"/>
      <c r="C64" s="58"/>
      <c r="D64" s="59"/>
      <c r="E64" s="54" t="str">
        <f>IF(D64="","",D64*INDEX('Data Inputs'!C$6:C$11,MATCH(C64,Energy,0)))</f>
        <v/>
      </c>
      <c r="F64" s="60" t="str">
        <f>IF(D64="","", D64*INDEX('Data Inputs'!E$6:E$11,MATCH(C64,Energy)))</f>
        <v/>
      </c>
      <c r="G64" s="58"/>
      <c r="H64" s="58"/>
      <c r="I64" s="58"/>
      <c r="J64" s="61"/>
      <c r="K64" s="62"/>
      <c r="L64" s="62"/>
      <c r="M64" s="58"/>
      <c r="N64" s="63"/>
      <c r="O64" s="64" t="e">
        <f t="shared" si="0"/>
        <v>#VALUE!</v>
      </c>
      <c r="P64" s="65" t="e">
        <f>IF(AND(O64&lt;'Data Inputs'!D$23,O64&gt;='Data Inputs'!B$23),'Data Inputs'!A$23, IF(AND(O64&lt;'Data Inputs'!D$24,O64&gt;='Data Inputs'!B$24),'Data Inputs'!A$24, IF(AND(O64&lt;'Data Inputs'!D$25,O64&gt;='Data Inputs'!B$25),'Data Inputs'!A$25, IF(AND(O64&lt;='Data Inputs'!D$26,O64&gt;='Data Inputs'!B$26),'Data Inputs'!A$26, IF(O64&gt;'Data Inputs'!D$26,'Data Inputs'!A$27, 0)))))</f>
        <v>#VALUE!</v>
      </c>
      <c r="Q64" s="65">
        <f>IF(AND(N64&lt;'Data Inputs'!H$23,N64&gt;='Data Inputs'!F$23),'Data Inputs'!A$23, IF(AND(N64&lt;'Data Inputs'!H$24,N64&gt;='Data Inputs'!F$24),'Data Inputs'!A$24, IF(AND(N64&lt;'Data Inputs'!H$25,N64&gt;='Data Inputs'!F$25),'Data Inputs'!A$25, IF(AND(N64&lt;='Data Inputs'!H$26,N64&gt;='Data Inputs'!F$26),'Data Inputs'!A$26, IF(N64&gt;'Data Inputs'!H$26,'Data Inputs'!A$27, 0)))))</f>
        <v>100</v>
      </c>
      <c r="R64" s="58"/>
      <c r="S64" s="65" t="str">
        <f>IF(R64='Data Inputs'!I$23,'Data Inputs'!A$23,IF(R64='Data Inputs'!I$24,'Data Inputs'!A$24, IF(R64='Data Inputs'!I$25,'Data Inputs'!A$25, IF(R64='Data Inputs'!I$26,'Data Inputs'!A$26, IF(R64='Data Inputs'!I$27,'Data Inputs'!A$27, "")))))</f>
        <v/>
      </c>
      <c r="T64" s="58"/>
      <c r="U64" s="65" t="str">
        <f>IF(T64='Data Inputs'!K$23,'Data Inputs'!A$23,IF(T64='Data Inputs'!K$24,'Data Inputs'!A$24, IF(T64='Data Inputs'!K$25,'Data Inputs'!A$25, IF(T64='Data Inputs'!K$26,'Data Inputs'!A$26, IF(T64='Data Inputs'!K$27,'Data Inputs'!A$27, "")))))</f>
        <v/>
      </c>
      <c r="V64" s="66" t="e">
        <f>(P64*'Data Inputs'!D$28)+(Q64*'Data Inputs'!H$28)+(S64*'Data Inputs'!J$28)+(U64*'Data Inputs'!L$28)</f>
        <v>#VALUE!</v>
      </c>
    </row>
    <row r="65" spans="1:22" x14ac:dyDescent="0.2">
      <c r="A65" s="56" t="s">
        <v>90</v>
      </c>
      <c r="B65" s="57"/>
      <c r="C65" s="58"/>
      <c r="D65" s="59"/>
      <c r="E65" s="54" t="str">
        <f>IF(D65="","",D65*INDEX('Data Inputs'!C$6:C$11,MATCH(C65,Energy,0)))</f>
        <v/>
      </c>
      <c r="F65" s="60" t="str">
        <f>IF(D65="","", D65*INDEX('Data Inputs'!E$6:E$11,MATCH(C65,Energy)))</f>
        <v/>
      </c>
      <c r="G65" s="58"/>
      <c r="H65" s="58"/>
      <c r="I65" s="58"/>
      <c r="J65" s="61"/>
      <c r="K65" s="62"/>
      <c r="L65" s="62"/>
      <c r="M65" s="58"/>
      <c r="N65" s="63"/>
      <c r="O65" s="64" t="e">
        <f t="shared" si="0"/>
        <v>#VALUE!</v>
      </c>
      <c r="P65" s="65" t="e">
        <f>IF(AND(O65&lt;'Data Inputs'!D$23,O65&gt;='Data Inputs'!B$23),'Data Inputs'!A$23, IF(AND(O65&lt;'Data Inputs'!D$24,O65&gt;='Data Inputs'!B$24),'Data Inputs'!A$24, IF(AND(O65&lt;'Data Inputs'!D$25,O65&gt;='Data Inputs'!B$25),'Data Inputs'!A$25, IF(AND(O65&lt;='Data Inputs'!D$26,O65&gt;='Data Inputs'!B$26),'Data Inputs'!A$26, IF(O65&gt;'Data Inputs'!D$26,'Data Inputs'!A$27, 0)))))</f>
        <v>#VALUE!</v>
      </c>
      <c r="Q65" s="65">
        <f>IF(AND(N65&lt;'Data Inputs'!H$23,N65&gt;='Data Inputs'!F$23),'Data Inputs'!A$23, IF(AND(N65&lt;'Data Inputs'!H$24,N65&gt;='Data Inputs'!F$24),'Data Inputs'!A$24, IF(AND(N65&lt;'Data Inputs'!H$25,N65&gt;='Data Inputs'!F$25),'Data Inputs'!A$25, IF(AND(N65&lt;='Data Inputs'!H$26,N65&gt;='Data Inputs'!F$26),'Data Inputs'!A$26, IF(N65&gt;'Data Inputs'!H$26,'Data Inputs'!A$27, 0)))))</f>
        <v>100</v>
      </c>
      <c r="R65" s="58"/>
      <c r="S65" s="65" t="str">
        <f>IF(R65='Data Inputs'!I$23,'Data Inputs'!A$23,IF(R65='Data Inputs'!I$24,'Data Inputs'!A$24, IF(R65='Data Inputs'!I$25,'Data Inputs'!A$25, IF(R65='Data Inputs'!I$26,'Data Inputs'!A$26, IF(R65='Data Inputs'!I$27,'Data Inputs'!A$27, "")))))</f>
        <v/>
      </c>
      <c r="T65" s="58"/>
      <c r="U65" s="65" t="str">
        <f>IF(T65='Data Inputs'!K$23,'Data Inputs'!A$23,IF(T65='Data Inputs'!K$24,'Data Inputs'!A$24, IF(T65='Data Inputs'!K$25,'Data Inputs'!A$25, IF(T65='Data Inputs'!K$26,'Data Inputs'!A$26, IF(T65='Data Inputs'!K$27,'Data Inputs'!A$27, "")))))</f>
        <v/>
      </c>
      <c r="V65" s="66" t="e">
        <f>(P65*'Data Inputs'!D$28)+(Q65*'Data Inputs'!H$28)+(S65*'Data Inputs'!J$28)+(U65*'Data Inputs'!L$28)</f>
        <v>#VALUE!</v>
      </c>
    </row>
    <row r="66" spans="1:22" x14ac:dyDescent="0.2">
      <c r="A66" s="56" t="s">
        <v>91</v>
      </c>
      <c r="B66" s="57"/>
      <c r="C66" s="58"/>
      <c r="D66" s="59"/>
      <c r="E66" s="54" t="str">
        <f>IF(D66="","",D66*INDEX('Data Inputs'!C$6:C$11,MATCH(C66,Energy,0)))</f>
        <v/>
      </c>
      <c r="F66" s="60" t="str">
        <f>IF(D66="","", D66*INDEX('Data Inputs'!E$6:E$11,MATCH(C66,Energy)))</f>
        <v/>
      </c>
      <c r="G66" s="58"/>
      <c r="H66" s="58"/>
      <c r="I66" s="58"/>
      <c r="J66" s="61"/>
      <c r="K66" s="62"/>
      <c r="L66" s="62"/>
      <c r="M66" s="58"/>
      <c r="N66" s="63"/>
      <c r="O66" s="64" t="e">
        <f t="shared" si="0"/>
        <v>#VALUE!</v>
      </c>
      <c r="P66" s="65" t="e">
        <f>IF(AND(O66&lt;'Data Inputs'!D$23,O66&gt;='Data Inputs'!B$23),'Data Inputs'!A$23, IF(AND(O66&lt;'Data Inputs'!D$24,O66&gt;='Data Inputs'!B$24),'Data Inputs'!A$24, IF(AND(O66&lt;'Data Inputs'!D$25,O66&gt;='Data Inputs'!B$25),'Data Inputs'!A$25, IF(AND(O66&lt;='Data Inputs'!D$26,O66&gt;='Data Inputs'!B$26),'Data Inputs'!A$26, IF(O66&gt;'Data Inputs'!D$26,'Data Inputs'!A$27, 0)))))</f>
        <v>#VALUE!</v>
      </c>
      <c r="Q66" s="65">
        <f>IF(AND(N66&lt;'Data Inputs'!H$23,N66&gt;='Data Inputs'!F$23),'Data Inputs'!A$23, IF(AND(N66&lt;'Data Inputs'!H$24,N66&gt;='Data Inputs'!F$24),'Data Inputs'!A$24, IF(AND(N66&lt;'Data Inputs'!H$25,N66&gt;='Data Inputs'!F$25),'Data Inputs'!A$25, IF(AND(N66&lt;='Data Inputs'!H$26,N66&gt;='Data Inputs'!F$26),'Data Inputs'!A$26, IF(N66&gt;'Data Inputs'!H$26,'Data Inputs'!A$27, 0)))))</f>
        <v>100</v>
      </c>
      <c r="R66" s="58"/>
      <c r="S66" s="65" t="str">
        <f>IF(R66='Data Inputs'!I$23,'Data Inputs'!A$23,IF(R66='Data Inputs'!I$24,'Data Inputs'!A$24, IF(R66='Data Inputs'!I$25,'Data Inputs'!A$25, IF(R66='Data Inputs'!I$26,'Data Inputs'!A$26, IF(R66='Data Inputs'!I$27,'Data Inputs'!A$27, "")))))</f>
        <v/>
      </c>
      <c r="T66" s="58"/>
      <c r="U66" s="65" t="str">
        <f>IF(T66='Data Inputs'!K$23,'Data Inputs'!A$23,IF(T66='Data Inputs'!K$24,'Data Inputs'!A$24, IF(T66='Data Inputs'!K$25,'Data Inputs'!A$25, IF(T66='Data Inputs'!K$26,'Data Inputs'!A$26, IF(T66='Data Inputs'!K$27,'Data Inputs'!A$27, "")))))</f>
        <v/>
      </c>
      <c r="V66" s="66" t="e">
        <f>(P66*'Data Inputs'!D$28)+(Q66*'Data Inputs'!H$28)+(S66*'Data Inputs'!J$28)+(U66*'Data Inputs'!L$28)</f>
        <v>#VALUE!</v>
      </c>
    </row>
    <row r="67" spans="1:22" x14ac:dyDescent="0.2">
      <c r="A67" s="56" t="s">
        <v>92</v>
      </c>
      <c r="B67" s="57"/>
      <c r="C67" s="58"/>
      <c r="D67" s="59"/>
      <c r="E67" s="54" t="str">
        <f>IF(D67="","",D67*INDEX('Data Inputs'!C$6:C$11,MATCH(C67,Energy,0)))</f>
        <v/>
      </c>
      <c r="F67" s="60" t="str">
        <f>IF(D67="","", D67*INDEX('Data Inputs'!E$6:E$11,MATCH(C67,Energy)))</f>
        <v/>
      </c>
      <c r="G67" s="58"/>
      <c r="H67" s="58"/>
      <c r="I67" s="58"/>
      <c r="J67" s="61"/>
      <c r="K67" s="62"/>
      <c r="L67" s="62"/>
      <c r="M67" s="58"/>
      <c r="N67" s="63"/>
      <c r="O67" s="64" t="e">
        <f t="shared" si="0"/>
        <v>#VALUE!</v>
      </c>
      <c r="P67" s="65" t="e">
        <f>IF(AND(O67&lt;'Data Inputs'!D$23,O67&gt;='Data Inputs'!B$23),'Data Inputs'!A$23, IF(AND(O67&lt;'Data Inputs'!D$24,O67&gt;='Data Inputs'!B$24),'Data Inputs'!A$24, IF(AND(O67&lt;'Data Inputs'!D$25,O67&gt;='Data Inputs'!B$25),'Data Inputs'!A$25, IF(AND(O67&lt;='Data Inputs'!D$26,O67&gt;='Data Inputs'!B$26),'Data Inputs'!A$26, IF(O67&gt;'Data Inputs'!D$26,'Data Inputs'!A$27, 0)))))</f>
        <v>#VALUE!</v>
      </c>
      <c r="Q67" s="65">
        <f>IF(AND(N67&lt;'Data Inputs'!H$23,N67&gt;='Data Inputs'!F$23),'Data Inputs'!A$23, IF(AND(N67&lt;'Data Inputs'!H$24,N67&gt;='Data Inputs'!F$24),'Data Inputs'!A$24, IF(AND(N67&lt;'Data Inputs'!H$25,N67&gt;='Data Inputs'!F$25),'Data Inputs'!A$25, IF(AND(N67&lt;='Data Inputs'!H$26,N67&gt;='Data Inputs'!F$26),'Data Inputs'!A$26, IF(N67&gt;'Data Inputs'!H$26,'Data Inputs'!A$27, 0)))))</f>
        <v>100</v>
      </c>
      <c r="R67" s="58"/>
      <c r="S67" s="65" t="str">
        <f>IF(R67='Data Inputs'!I$23,'Data Inputs'!A$23,IF(R67='Data Inputs'!I$24,'Data Inputs'!A$24, IF(R67='Data Inputs'!I$25,'Data Inputs'!A$25, IF(R67='Data Inputs'!I$26,'Data Inputs'!A$26, IF(R67='Data Inputs'!I$27,'Data Inputs'!A$27, "")))))</f>
        <v/>
      </c>
      <c r="T67" s="58"/>
      <c r="U67" s="65" t="str">
        <f>IF(T67='Data Inputs'!K$23,'Data Inputs'!A$23,IF(T67='Data Inputs'!K$24,'Data Inputs'!A$24, IF(T67='Data Inputs'!K$25,'Data Inputs'!A$25, IF(T67='Data Inputs'!K$26,'Data Inputs'!A$26, IF(T67='Data Inputs'!K$27,'Data Inputs'!A$27, "")))))</f>
        <v/>
      </c>
      <c r="V67" s="66" t="e">
        <f>(P67*'Data Inputs'!D$28)+(Q67*'Data Inputs'!H$28)+(S67*'Data Inputs'!J$28)+(U67*'Data Inputs'!L$28)</f>
        <v>#VALUE!</v>
      </c>
    </row>
    <row r="68" spans="1:22" x14ac:dyDescent="0.2">
      <c r="A68" s="56" t="s">
        <v>93</v>
      </c>
      <c r="B68" s="57"/>
      <c r="C68" s="58"/>
      <c r="D68" s="59"/>
      <c r="E68" s="54" t="str">
        <f>IF(D68="","",D68*INDEX('Data Inputs'!C$6:C$11,MATCH(C68,Energy,0)))</f>
        <v/>
      </c>
      <c r="F68" s="60" t="str">
        <f>IF(D68="","", D68*INDEX('Data Inputs'!E$6:E$11,MATCH(C68,Energy)))</f>
        <v/>
      </c>
      <c r="G68" s="58"/>
      <c r="H68" s="58"/>
      <c r="I68" s="58"/>
      <c r="J68" s="61"/>
      <c r="K68" s="62"/>
      <c r="L68" s="62"/>
      <c r="M68" s="58"/>
      <c r="N68" s="63"/>
      <c r="O68" s="64" t="e">
        <f t="shared" si="0"/>
        <v>#VALUE!</v>
      </c>
      <c r="P68" s="65" t="e">
        <f>IF(AND(O68&lt;'Data Inputs'!D$23,O68&gt;='Data Inputs'!B$23),'Data Inputs'!A$23, IF(AND(O68&lt;'Data Inputs'!D$24,O68&gt;='Data Inputs'!B$24),'Data Inputs'!A$24, IF(AND(O68&lt;'Data Inputs'!D$25,O68&gt;='Data Inputs'!B$25),'Data Inputs'!A$25, IF(AND(O68&lt;='Data Inputs'!D$26,O68&gt;='Data Inputs'!B$26),'Data Inputs'!A$26, IF(O68&gt;'Data Inputs'!D$26,'Data Inputs'!A$27, 0)))))</f>
        <v>#VALUE!</v>
      </c>
      <c r="Q68" s="65">
        <f>IF(AND(N68&lt;'Data Inputs'!H$23,N68&gt;='Data Inputs'!F$23),'Data Inputs'!A$23, IF(AND(N68&lt;'Data Inputs'!H$24,N68&gt;='Data Inputs'!F$24),'Data Inputs'!A$24, IF(AND(N68&lt;'Data Inputs'!H$25,N68&gt;='Data Inputs'!F$25),'Data Inputs'!A$25, IF(AND(N68&lt;='Data Inputs'!H$26,N68&gt;='Data Inputs'!F$26),'Data Inputs'!A$26, IF(N68&gt;'Data Inputs'!H$26,'Data Inputs'!A$27, 0)))))</f>
        <v>100</v>
      </c>
      <c r="R68" s="58"/>
      <c r="S68" s="65" t="str">
        <f>IF(R68='Data Inputs'!I$23,'Data Inputs'!A$23,IF(R68='Data Inputs'!I$24,'Data Inputs'!A$24, IF(R68='Data Inputs'!I$25,'Data Inputs'!A$25, IF(R68='Data Inputs'!I$26,'Data Inputs'!A$26, IF(R68='Data Inputs'!I$27,'Data Inputs'!A$27, "")))))</f>
        <v/>
      </c>
      <c r="T68" s="58"/>
      <c r="U68" s="65" t="str">
        <f>IF(T68='Data Inputs'!K$23,'Data Inputs'!A$23,IF(T68='Data Inputs'!K$24,'Data Inputs'!A$24, IF(T68='Data Inputs'!K$25,'Data Inputs'!A$25, IF(T68='Data Inputs'!K$26,'Data Inputs'!A$26, IF(T68='Data Inputs'!K$27,'Data Inputs'!A$27, "")))))</f>
        <v/>
      </c>
      <c r="V68" s="66" t="e">
        <f>(P68*'Data Inputs'!D$28)+(Q68*'Data Inputs'!H$28)+(S68*'Data Inputs'!J$28)+(U68*'Data Inputs'!L$28)</f>
        <v>#VALUE!</v>
      </c>
    </row>
    <row r="69" spans="1:22" x14ac:dyDescent="0.2">
      <c r="A69" s="56" t="s">
        <v>94</v>
      </c>
      <c r="B69" s="57"/>
      <c r="C69" s="58"/>
      <c r="D69" s="59"/>
      <c r="E69" s="54" t="str">
        <f>IF(D69="","",D69*INDEX('Data Inputs'!C$6:C$11,MATCH(C69,Energy,0)))</f>
        <v/>
      </c>
      <c r="F69" s="60" t="str">
        <f>IF(D69="","", D69*INDEX('Data Inputs'!E$6:E$11,MATCH(C69,Energy)))</f>
        <v/>
      </c>
      <c r="G69" s="58"/>
      <c r="H69" s="58"/>
      <c r="I69" s="58"/>
      <c r="J69" s="61"/>
      <c r="K69" s="62"/>
      <c r="L69" s="62"/>
      <c r="M69" s="58"/>
      <c r="N69" s="63"/>
      <c r="O69" s="64" t="e">
        <f t="shared" si="0"/>
        <v>#VALUE!</v>
      </c>
      <c r="P69" s="65" t="e">
        <f>IF(AND(O69&lt;'Data Inputs'!D$23,O69&gt;='Data Inputs'!B$23),'Data Inputs'!A$23, IF(AND(O69&lt;'Data Inputs'!D$24,O69&gt;='Data Inputs'!B$24),'Data Inputs'!A$24, IF(AND(O69&lt;'Data Inputs'!D$25,O69&gt;='Data Inputs'!B$25),'Data Inputs'!A$25, IF(AND(O69&lt;='Data Inputs'!D$26,O69&gt;='Data Inputs'!B$26),'Data Inputs'!A$26, IF(O69&gt;'Data Inputs'!D$26,'Data Inputs'!A$27, 0)))))</f>
        <v>#VALUE!</v>
      </c>
      <c r="Q69" s="65">
        <f>IF(AND(N69&lt;'Data Inputs'!H$23,N69&gt;='Data Inputs'!F$23),'Data Inputs'!A$23, IF(AND(N69&lt;'Data Inputs'!H$24,N69&gt;='Data Inputs'!F$24),'Data Inputs'!A$24, IF(AND(N69&lt;'Data Inputs'!H$25,N69&gt;='Data Inputs'!F$25),'Data Inputs'!A$25, IF(AND(N69&lt;='Data Inputs'!H$26,N69&gt;='Data Inputs'!F$26),'Data Inputs'!A$26, IF(N69&gt;'Data Inputs'!H$26,'Data Inputs'!A$27, 0)))))</f>
        <v>100</v>
      </c>
      <c r="R69" s="58"/>
      <c r="S69" s="65" t="str">
        <f>IF(R69='Data Inputs'!I$23,'Data Inputs'!A$23,IF(R69='Data Inputs'!I$24,'Data Inputs'!A$24, IF(R69='Data Inputs'!I$25,'Data Inputs'!A$25, IF(R69='Data Inputs'!I$26,'Data Inputs'!A$26, IF(R69='Data Inputs'!I$27,'Data Inputs'!A$27, "")))))</f>
        <v/>
      </c>
      <c r="T69" s="58"/>
      <c r="U69" s="65" t="str">
        <f>IF(T69='Data Inputs'!K$23,'Data Inputs'!A$23,IF(T69='Data Inputs'!K$24,'Data Inputs'!A$24, IF(T69='Data Inputs'!K$25,'Data Inputs'!A$25, IF(T69='Data Inputs'!K$26,'Data Inputs'!A$26, IF(T69='Data Inputs'!K$27,'Data Inputs'!A$27, "")))))</f>
        <v/>
      </c>
      <c r="V69" s="66" t="e">
        <f>(P69*'Data Inputs'!D$28)+(Q69*'Data Inputs'!H$28)+(S69*'Data Inputs'!J$28)+(U69*'Data Inputs'!L$28)</f>
        <v>#VALUE!</v>
      </c>
    </row>
    <row r="70" spans="1:22" x14ac:dyDescent="0.2">
      <c r="A70" s="56" t="s">
        <v>95</v>
      </c>
      <c r="B70" s="57"/>
      <c r="C70" s="58"/>
      <c r="D70" s="59"/>
      <c r="E70" s="54" t="str">
        <f>IF(D70="","",D70*INDEX('Data Inputs'!C$6:C$11,MATCH(C70,Energy,0)))</f>
        <v/>
      </c>
      <c r="F70" s="60" t="str">
        <f>IF(D70="","", D70*INDEX('Data Inputs'!E$6:E$11,MATCH(C70,Energy)))</f>
        <v/>
      </c>
      <c r="G70" s="58"/>
      <c r="H70" s="58"/>
      <c r="I70" s="58"/>
      <c r="J70" s="61"/>
      <c r="K70" s="62"/>
      <c r="L70" s="62"/>
      <c r="M70" s="58"/>
      <c r="N70" s="63"/>
      <c r="O70" s="64" t="e">
        <f t="shared" si="0"/>
        <v>#VALUE!</v>
      </c>
      <c r="P70" s="65" t="e">
        <f>IF(AND(O70&lt;'Data Inputs'!D$23,O70&gt;='Data Inputs'!B$23),'Data Inputs'!A$23, IF(AND(O70&lt;'Data Inputs'!D$24,O70&gt;='Data Inputs'!B$24),'Data Inputs'!A$24, IF(AND(O70&lt;'Data Inputs'!D$25,O70&gt;='Data Inputs'!B$25),'Data Inputs'!A$25, IF(AND(O70&lt;='Data Inputs'!D$26,O70&gt;='Data Inputs'!B$26),'Data Inputs'!A$26, IF(O70&gt;'Data Inputs'!D$26,'Data Inputs'!A$27, 0)))))</f>
        <v>#VALUE!</v>
      </c>
      <c r="Q70" s="65">
        <f>IF(AND(N70&lt;'Data Inputs'!H$23,N70&gt;='Data Inputs'!F$23),'Data Inputs'!A$23, IF(AND(N70&lt;'Data Inputs'!H$24,N70&gt;='Data Inputs'!F$24),'Data Inputs'!A$24, IF(AND(N70&lt;'Data Inputs'!H$25,N70&gt;='Data Inputs'!F$25),'Data Inputs'!A$25, IF(AND(N70&lt;='Data Inputs'!H$26,N70&gt;='Data Inputs'!F$26),'Data Inputs'!A$26, IF(N70&gt;'Data Inputs'!H$26,'Data Inputs'!A$27, 0)))))</f>
        <v>100</v>
      </c>
      <c r="R70" s="58"/>
      <c r="S70" s="65" t="str">
        <f>IF(R70='Data Inputs'!I$23,'Data Inputs'!A$23,IF(R70='Data Inputs'!I$24,'Data Inputs'!A$24, IF(R70='Data Inputs'!I$25,'Data Inputs'!A$25, IF(R70='Data Inputs'!I$26,'Data Inputs'!A$26, IF(R70='Data Inputs'!I$27,'Data Inputs'!A$27, "")))))</f>
        <v/>
      </c>
      <c r="T70" s="58"/>
      <c r="U70" s="65" t="str">
        <f>IF(T70='Data Inputs'!K$23,'Data Inputs'!A$23,IF(T70='Data Inputs'!K$24,'Data Inputs'!A$24, IF(T70='Data Inputs'!K$25,'Data Inputs'!A$25, IF(T70='Data Inputs'!K$26,'Data Inputs'!A$26, IF(T70='Data Inputs'!K$27,'Data Inputs'!A$27, "")))))</f>
        <v/>
      </c>
      <c r="V70" s="66" t="e">
        <f>(P70*'Data Inputs'!D$28)+(Q70*'Data Inputs'!H$28)+(S70*'Data Inputs'!J$28)+(U70*'Data Inputs'!L$28)</f>
        <v>#VALUE!</v>
      </c>
    </row>
    <row r="71" spans="1:22" x14ac:dyDescent="0.2">
      <c r="A71" s="56" t="s">
        <v>96</v>
      </c>
      <c r="B71" s="57"/>
      <c r="C71" s="58"/>
      <c r="D71" s="59"/>
      <c r="E71" s="54" t="str">
        <f>IF(D71="","",D71*INDEX('Data Inputs'!C$6:C$11,MATCH(C71,Energy,0)))</f>
        <v/>
      </c>
      <c r="F71" s="60" t="str">
        <f>IF(D71="","", D71*INDEX('Data Inputs'!E$6:E$11,MATCH(C71,Energy)))</f>
        <v/>
      </c>
      <c r="G71" s="58"/>
      <c r="H71" s="58"/>
      <c r="I71" s="58"/>
      <c r="J71" s="61"/>
      <c r="K71" s="62"/>
      <c r="L71" s="62"/>
      <c r="M71" s="58"/>
      <c r="N71" s="63"/>
      <c r="O71" s="64" t="e">
        <f t="shared" si="0"/>
        <v>#VALUE!</v>
      </c>
      <c r="P71" s="65" t="e">
        <f>IF(AND(O71&lt;'Data Inputs'!D$23,O71&gt;='Data Inputs'!B$23),'Data Inputs'!A$23, IF(AND(O71&lt;'Data Inputs'!D$24,O71&gt;='Data Inputs'!B$24),'Data Inputs'!A$24, IF(AND(O71&lt;'Data Inputs'!D$25,O71&gt;='Data Inputs'!B$25),'Data Inputs'!A$25, IF(AND(O71&lt;='Data Inputs'!D$26,O71&gt;='Data Inputs'!B$26),'Data Inputs'!A$26, IF(O71&gt;'Data Inputs'!D$26,'Data Inputs'!A$27, 0)))))</f>
        <v>#VALUE!</v>
      </c>
      <c r="Q71" s="65">
        <f>IF(AND(N71&lt;'Data Inputs'!H$23,N71&gt;='Data Inputs'!F$23),'Data Inputs'!A$23, IF(AND(N71&lt;'Data Inputs'!H$24,N71&gt;='Data Inputs'!F$24),'Data Inputs'!A$24, IF(AND(N71&lt;'Data Inputs'!H$25,N71&gt;='Data Inputs'!F$25),'Data Inputs'!A$25, IF(AND(N71&lt;='Data Inputs'!H$26,N71&gt;='Data Inputs'!F$26),'Data Inputs'!A$26, IF(N71&gt;'Data Inputs'!H$26,'Data Inputs'!A$27, 0)))))</f>
        <v>100</v>
      </c>
      <c r="R71" s="58"/>
      <c r="S71" s="65" t="str">
        <f>IF(R71='Data Inputs'!I$23,'Data Inputs'!A$23,IF(R71='Data Inputs'!I$24,'Data Inputs'!A$24, IF(R71='Data Inputs'!I$25,'Data Inputs'!A$25, IF(R71='Data Inputs'!I$26,'Data Inputs'!A$26, IF(R71='Data Inputs'!I$27,'Data Inputs'!A$27, "")))))</f>
        <v/>
      </c>
      <c r="T71" s="58"/>
      <c r="U71" s="65" t="str">
        <f>IF(T71='Data Inputs'!K$23,'Data Inputs'!A$23,IF(T71='Data Inputs'!K$24,'Data Inputs'!A$24, IF(T71='Data Inputs'!K$25,'Data Inputs'!A$25, IF(T71='Data Inputs'!K$26,'Data Inputs'!A$26, IF(T71='Data Inputs'!K$27,'Data Inputs'!A$27, "")))))</f>
        <v/>
      </c>
      <c r="V71" s="66" t="e">
        <f>(P71*'Data Inputs'!D$28)+(Q71*'Data Inputs'!H$28)+(S71*'Data Inputs'!J$28)+(U71*'Data Inputs'!L$28)</f>
        <v>#VALUE!</v>
      </c>
    </row>
    <row r="72" spans="1:22" x14ac:dyDescent="0.2">
      <c r="A72" s="56" t="s">
        <v>97</v>
      </c>
      <c r="B72" s="57"/>
      <c r="C72" s="58"/>
      <c r="D72" s="59"/>
      <c r="E72" s="54" t="str">
        <f>IF(D72="","",D72*INDEX('Data Inputs'!C$6:C$11,MATCH(C72,Energy,0)))</f>
        <v/>
      </c>
      <c r="F72" s="60" t="str">
        <f>IF(D72="","", D72*INDEX('Data Inputs'!E$6:E$11,MATCH(C72,Energy)))</f>
        <v/>
      </c>
      <c r="G72" s="58"/>
      <c r="H72" s="58"/>
      <c r="I72" s="58"/>
      <c r="J72" s="61"/>
      <c r="K72" s="62"/>
      <c r="L72" s="62"/>
      <c r="M72" s="58"/>
      <c r="N72" s="63"/>
      <c r="O72" s="64" t="e">
        <f t="shared" ref="O72:O106" si="1">N72/E72</f>
        <v>#VALUE!</v>
      </c>
      <c r="P72" s="65" t="e">
        <f>IF(AND(O72&lt;'Data Inputs'!D$23,O72&gt;='Data Inputs'!B$23),'Data Inputs'!A$23, IF(AND(O72&lt;'Data Inputs'!D$24,O72&gt;='Data Inputs'!B$24),'Data Inputs'!A$24, IF(AND(O72&lt;'Data Inputs'!D$25,O72&gt;='Data Inputs'!B$25),'Data Inputs'!A$25, IF(AND(O72&lt;='Data Inputs'!D$26,O72&gt;='Data Inputs'!B$26),'Data Inputs'!A$26, IF(O72&gt;'Data Inputs'!D$26,'Data Inputs'!A$27, 0)))))</f>
        <v>#VALUE!</v>
      </c>
      <c r="Q72" s="65">
        <f>IF(AND(N72&lt;'Data Inputs'!H$23,N72&gt;='Data Inputs'!F$23),'Data Inputs'!A$23, IF(AND(N72&lt;'Data Inputs'!H$24,N72&gt;='Data Inputs'!F$24),'Data Inputs'!A$24, IF(AND(N72&lt;'Data Inputs'!H$25,N72&gt;='Data Inputs'!F$25),'Data Inputs'!A$25, IF(AND(N72&lt;='Data Inputs'!H$26,N72&gt;='Data Inputs'!F$26),'Data Inputs'!A$26, IF(N72&gt;'Data Inputs'!H$26,'Data Inputs'!A$27, 0)))))</f>
        <v>100</v>
      </c>
      <c r="R72" s="58"/>
      <c r="S72" s="65" t="str">
        <f>IF(R72='Data Inputs'!I$23,'Data Inputs'!A$23,IF(R72='Data Inputs'!I$24,'Data Inputs'!A$24, IF(R72='Data Inputs'!I$25,'Data Inputs'!A$25, IF(R72='Data Inputs'!I$26,'Data Inputs'!A$26, IF(R72='Data Inputs'!I$27,'Data Inputs'!A$27, "")))))</f>
        <v/>
      </c>
      <c r="T72" s="58"/>
      <c r="U72" s="65" t="str">
        <f>IF(T72='Data Inputs'!K$23,'Data Inputs'!A$23,IF(T72='Data Inputs'!K$24,'Data Inputs'!A$24, IF(T72='Data Inputs'!K$25,'Data Inputs'!A$25, IF(T72='Data Inputs'!K$26,'Data Inputs'!A$26, IF(T72='Data Inputs'!K$27,'Data Inputs'!A$27, "")))))</f>
        <v/>
      </c>
      <c r="V72" s="66" t="e">
        <f>(P72*'Data Inputs'!D$28)+(Q72*'Data Inputs'!H$28)+(S72*'Data Inputs'!J$28)+(U72*'Data Inputs'!L$28)</f>
        <v>#VALUE!</v>
      </c>
    </row>
    <row r="73" spans="1:22" x14ac:dyDescent="0.2">
      <c r="A73" s="56" t="s">
        <v>98</v>
      </c>
      <c r="B73" s="57"/>
      <c r="C73" s="58"/>
      <c r="D73" s="59"/>
      <c r="E73" s="54" t="str">
        <f>IF(D73="","",D73*INDEX('Data Inputs'!C$6:C$11,MATCH(C73,Energy,0)))</f>
        <v/>
      </c>
      <c r="F73" s="60" t="str">
        <f>IF(D73="","", D73*INDEX('Data Inputs'!E$6:E$11,MATCH(C73,Energy)))</f>
        <v/>
      </c>
      <c r="G73" s="58"/>
      <c r="H73" s="58"/>
      <c r="I73" s="58"/>
      <c r="J73" s="61"/>
      <c r="K73" s="62"/>
      <c r="L73" s="62"/>
      <c r="M73" s="58"/>
      <c r="N73" s="63"/>
      <c r="O73" s="64" t="e">
        <f t="shared" si="1"/>
        <v>#VALUE!</v>
      </c>
      <c r="P73" s="65" t="e">
        <f>IF(AND(O73&lt;'Data Inputs'!D$23,O73&gt;='Data Inputs'!B$23),'Data Inputs'!A$23, IF(AND(O73&lt;'Data Inputs'!D$24,O73&gt;='Data Inputs'!B$24),'Data Inputs'!A$24, IF(AND(O73&lt;'Data Inputs'!D$25,O73&gt;='Data Inputs'!B$25),'Data Inputs'!A$25, IF(AND(O73&lt;='Data Inputs'!D$26,O73&gt;='Data Inputs'!B$26),'Data Inputs'!A$26, IF(O73&gt;'Data Inputs'!D$26,'Data Inputs'!A$27, 0)))))</f>
        <v>#VALUE!</v>
      </c>
      <c r="Q73" s="65">
        <f>IF(AND(N73&lt;'Data Inputs'!H$23,N73&gt;='Data Inputs'!F$23),'Data Inputs'!A$23, IF(AND(N73&lt;'Data Inputs'!H$24,N73&gt;='Data Inputs'!F$24),'Data Inputs'!A$24, IF(AND(N73&lt;'Data Inputs'!H$25,N73&gt;='Data Inputs'!F$25),'Data Inputs'!A$25, IF(AND(N73&lt;='Data Inputs'!H$26,N73&gt;='Data Inputs'!F$26),'Data Inputs'!A$26, IF(N73&gt;'Data Inputs'!H$26,'Data Inputs'!A$27, 0)))))</f>
        <v>100</v>
      </c>
      <c r="R73" s="58"/>
      <c r="S73" s="65" t="str">
        <f>IF(R73='Data Inputs'!I$23,'Data Inputs'!A$23,IF(R73='Data Inputs'!I$24,'Data Inputs'!A$24, IF(R73='Data Inputs'!I$25,'Data Inputs'!A$25, IF(R73='Data Inputs'!I$26,'Data Inputs'!A$26, IF(R73='Data Inputs'!I$27,'Data Inputs'!A$27, "")))))</f>
        <v/>
      </c>
      <c r="T73" s="58"/>
      <c r="U73" s="65" t="str">
        <f>IF(T73='Data Inputs'!K$23,'Data Inputs'!A$23,IF(T73='Data Inputs'!K$24,'Data Inputs'!A$24, IF(T73='Data Inputs'!K$25,'Data Inputs'!A$25, IF(T73='Data Inputs'!K$26,'Data Inputs'!A$26, IF(T73='Data Inputs'!K$27,'Data Inputs'!A$27, "")))))</f>
        <v/>
      </c>
      <c r="V73" s="66" t="e">
        <f>(P73*'Data Inputs'!D$28)+(Q73*'Data Inputs'!H$28)+(S73*'Data Inputs'!J$28)+(U73*'Data Inputs'!L$28)</f>
        <v>#VALUE!</v>
      </c>
    </row>
    <row r="74" spans="1:22" x14ac:dyDescent="0.2">
      <c r="A74" s="56" t="s">
        <v>99</v>
      </c>
      <c r="B74" s="57"/>
      <c r="C74" s="58"/>
      <c r="D74" s="59"/>
      <c r="E74" s="54" t="str">
        <f>IF(D74="","",D74*INDEX('Data Inputs'!C$6:C$11,MATCH(C74,Energy,0)))</f>
        <v/>
      </c>
      <c r="F74" s="60" t="str">
        <f>IF(D74="","", D74*INDEX('Data Inputs'!E$6:E$11,MATCH(C74,Energy)))</f>
        <v/>
      </c>
      <c r="G74" s="58"/>
      <c r="H74" s="58"/>
      <c r="I74" s="58"/>
      <c r="J74" s="61"/>
      <c r="K74" s="62"/>
      <c r="L74" s="62"/>
      <c r="M74" s="58"/>
      <c r="N74" s="63"/>
      <c r="O74" s="64" t="e">
        <f t="shared" si="1"/>
        <v>#VALUE!</v>
      </c>
      <c r="P74" s="65" t="e">
        <f>IF(AND(O74&lt;'Data Inputs'!D$23,O74&gt;='Data Inputs'!B$23),'Data Inputs'!A$23, IF(AND(O74&lt;'Data Inputs'!D$24,O74&gt;='Data Inputs'!B$24),'Data Inputs'!A$24, IF(AND(O74&lt;'Data Inputs'!D$25,O74&gt;='Data Inputs'!B$25),'Data Inputs'!A$25, IF(AND(O74&lt;='Data Inputs'!D$26,O74&gt;='Data Inputs'!B$26),'Data Inputs'!A$26, IF(O74&gt;'Data Inputs'!D$26,'Data Inputs'!A$27, 0)))))</f>
        <v>#VALUE!</v>
      </c>
      <c r="Q74" s="65">
        <f>IF(AND(N74&lt;'Data Inputs'!H$23,N74&gt;='Data Inputs'!F$23),'Data Inputs'!A$23, IF(AND(N74&lt;'Data Inputs'!H$24,N74&gt;='Data Inputs'!F$24),'Data Inputs'!A$24, IF(AND(N74&lt;'Data Inputs'!H$25,N74&gt;='Data Inputs'!F$25),'Data Inputs'!A$25, IF(AND(N74&lt;='Data Inputs'!H$26,N74&gt;='Data Inputs'!F$26),'Data Inputs'!A$26, IF(N74&gt;'Data Inputs'!H$26,'Data Inputs'!A$27, 0)))))</f>
        <v>100</v>
      </c>
      <c r="R74" s="58"/>
      <c r="S74" s="65" t="str">
        <f>IF(R74='Data Inputs'!I$23,'Data Inputs'!A$23,IF(R74='Data Inputs'!I$24,'Data Inputs'!A$24, IF(R74='Data Inputs'!I$25,'Data Inputs'!A$25, IF(R74='Data Inputs'!I$26,'Data Inputs'!A$26, IF(R74='Data Inputs'!I$27,'Data Inputs'!A$27, "")))))</f>
        <v/>
      </c>
      <c r="T74" s="58"/>
      <c r="U74" s="65" t="str">
        <f>IF(T74='Data Inputs'!K$23,'Data Inputs'!A$23,IF(T74='Data Inputs'!K$24,'Data Inputs'!A$24, IF(T74='Data Inputs'!K$25,'Data Inputs'!A$25, IF(T74='Data Inputs'!K$26,'Data Inputs'!A$26, IF(T74='Data Inputs'!K$27,'Data Inputs'!A$27, "")))))</f>
        <v/>
      </c>
      <c r="V74" s="66" t="e">
        <f>(P74*'Data Inputs'!D$28)+(Q74*'Data Inputs'!H$28)+(S74*'Data Inputs'!J$28)+(U74*'Data Inputs'!L$28)</f>
        <v>#VALUE!</v>
      </c>
    </row>
    <row r="75" spans="1:22" x14ac:dyDescent="0.2">
      <c r="A75" s="56" t="s">
        <v>100</v>
      </c>
      <c r="B75" s="57"/>
      <c r="C75" s="58"/>
      <c r="D75" s="59"/>
      <c r="E75" s="54" t="str">
        <f>IF(D75="","",D75*INDEX('Data Inputs'!C$6:C$11,MATCH(C75,Energy,0)))</f>
        <v/>
      </c>
      <c r="F75" s="60" t="str">
        <f>IF(D75="","", D75*INDEX('Data Inputs'!E$6:E$11,MATCH(C75,Energy)))</f>
        <v/>
      </c>
      <c r="G75" s="58"/>
      <c r="H75" s="58"/>
      <c r="I75" s="58"/>
      <c r="J75" s="61"/>
      <c r="K75" s="62"/>
      <c r="L75" s="62"/>
      <c r="M75" s="58"/>
      <c r="N75" s="63"/>
      <c r="O75" s="64" t="e">
        <f t="shared" si="1"/>
        <v>#VALUE!</v>
      </c>
      <c r="P75" s="65" t="e">
        <f>IF(AND(O75&lt;'Data Inputs'!D$23,O75&gt;='Data Inputs'!B$23),'Data Inputs'!A$23, IF(AND(O75&lt;'Data Inputs'!D$24,O75&gt;='Data Inputs'!B$24),'Data Inputs'!A$24, IF(AND(O75&lt;'Data Inputs'!D$25,O75&gt;='Data Inputs'!B$25),'Data Inputs'!A$25, IF(AND(O75&lt;='Data Inputs'!D$26,O75&gt;='Data Inputs'!B$26),'Data Inputs'!A$26, IF(O75&gt;'Data Inputs'!D$26,'Data Inputs'!A$27, 0)))))</f>
        <v>#VALUE!</v>
      </c>
      <c r="Q75" s="65">
        <f>IF(AND(N75&lt;'Data Inputs'!H$23,N75&gt;='Data Inputs'!F$23),'Data Inputs'!A$23, IF(AND(N75&lt;'Data Inputs'!H$24,N75&gt;='Data Inputs'!F$24),'Data Inputs'!A$24, IF(AND(N75&lt;'Data Inputs'!H$25,N75&gt;='Data Inputs'!F$25),'Data Inputs'!A$25, IF(AND(N75&lt;='Data Inputs'!H$26,N75&gt;='Data Inputs'!F$26),'Data Inputs'!A$26, IF(N75&gt;'Data Inputs'!H$26,'Data Inputs'!A$27, 0)))))</f>
        <v>100</v>
      </c>
      <c r="R75" s="58"/>
      <c r="S75" s="65" t="str">
        <f>IF(R75='Data Inputs'!I$23,'Data Inputs'!A$23,IF(R75='Data Inputs'!I$24,'Data Inputs'!A$24, IF(R75='Data Inputs'!I$25,'Data Inputs'!A$25, IF(R75='Data Inputs'!I$26,'Data Inputs'!A$26, IF(R75='Data Inputs'!I$27,'Data Inputs'!A$27, "")))))</f>
        <v/>
      </c>
      <c r="T75" s="58"/>
      <c r="U75" s="65" t="str">
        <f>IF(T75='Data Inputs'!K$23,'Data Inputs'!A$23,IF(T75='Data Inputs'!K$24,'Data Inputs'!A$24, IF(T75='Data Inputs'!K$25,'Data Inputs'!A$25, IF(T75='Data Inputs'!K$26,'Data Inputs'!A$26, IF(T75='Data Inputs'!K$27,'Data Inputs'!A$27, "")))))</f>
        <v/>
      </c>
      <c r="V75" s="66" t="e">
        <f>(P75*'Data Inputs'!D$28)+(Q75*'Data Inputs'!H$28)+(S75*'Data Inputs'!J$28)+(U75*'Data Inputs'!L$28)</f>
        <v>#VALUE!</v>
      </c>
    </row>
    <row r="76" spans="1:22" x14ac:dyDescent="0.2">
      <c r="A76" s="56" t="s">
        <v>101</v>
      </c>
      <c r="B76" s="57"/>
      <c r="C76" s="58"/>
      <c r="D76" s="59"/>
      <c r="E76" s="54" t="str">
        <f>IF(D76="","",D76*INDEX('Data Inputs'!C$6:C$11,MATCH(C76,Energy,0)))</f>
        <v/>
      </c>
      <c r="F76" s="60" t="str">
        <f>IF(D76="","", D76*INDEX('Data Inputs'!E$6:E$11,MATCH(C76,Energy)))</f>
        <v/>
      </c>
      <c r="G76" s="58"/>
      <c r="H76" s="58"/>
      <c r="I76" s="58"/>
      <c r="J76" s="61"/>
      <c r="K76" s="62"/>
      <c r="L76" s="62"/>
      <c r="M76" s="58"/>
      <c r="N76" s="63"/>
      <c r="O76" s="64" t="e">
        <f t="shared" si="1"/>
        <v>#VALUE!</v>
      </c>
      <c r="P76" s="65" t="e">
        <f>IF(AND(O76&lt;'Data Inputs'!D$23,O76&gt;='Data Inputs'!B$23),'Data Inputs'!A$23, IF(AND(O76&lt;'Data Inputs'!D$24,O76&gt;='Data Inputs'!B$24),'Data Inputs'!A$24, IF(AND(O76&lt;'Data Inputs'!D$25,O76&gt;='Data Inputs'!B$25),'Data Inputs'!A$25, IF(AND(O76&lt;='Data Inputs'!D$26,O76&gt;='Data Inputs'!B$26),'Data Inputs'!A$26, IF(O76&gt;'Data Inputs'!D$26,'Data Inputs'!A$27, 0)))))</f>
        <v>#VALUE!</v>
      </c>
      <c r="Q76" s="65">
        <f>IF(AND(N76&lt;'Data Inputs'!H$23,N76&gt;='Data Inputs'!F$23),'Data Inputs'!A$23, IF(AND(N76&lt;'Data Inputs'!H$24,N76&gt;='Data Inputs'!F$24),'Data Inputs'!A$24, IF(AND(N76&lt;'Data Inputs'!H$25,N76&gt;='Data Inputs'!F$25),'Data Inputs'!A$25, IF(AND(N76&lt;='Data Inputs'!H$26,N76&gt;='Data Inputs'!F$26),'Data Inputs'!A$26, IF(N76&gt;'Data Inputs'!H$26,'Data Inputs'!A$27, 0)))))</f>
        <v>100</v>
      </c>
      <c r="R76" s="58"/>
      <c r="S76" s="65" t="str">
        <f>IF(R76='Data Inputs'!I$23,'Data Inputs'!A$23,IF(R76='Data Inputs'!I$24,'Data Inputs'!A$24, IF(R76='Data Inputs'!I$25,'Data Inputs'!A$25, IF(R76='Data Inputs'!I$26,'Data Inputs'!A$26, IF(R76='Data Inputs'!I$27,'Data Inputs'!A$27, "")))))</f>
        <v/>
      </c>
      <c r="T76" s="58"/>
      <c r="U76" s="65" t="str">
        <f>IF(T76='Data Inputs'!K$23,'Data Inputs'!A$23,IF(T76='Data Inputs'!K$24,'Data Inputs'!A$24, IF(T76='Data Inputs'!K$25,'Data Inputs'!A$25, IF(T76='Data Inputs'!K$26,'Data Inputs'!A$26, IF(T76='Data Inputs'!K$27,'Data Inputs'!A$27, "")))))</f>
        <v/>
      </c>
      <c r="V76" s="66" t="e">
        <f>(P76*'Data Inputs'!D$28)+(Q76*'Data Inputs'!H$28)+(S76*'Data Inputs'!J$28)+(U76*'Data Inputs'!L$28)</f>
        <v>#VALUE!</v>
      </c>
    </row>
    <row r="77" spans="1:22" x14ac:dyDescent="0.2">
      <c r="A77" s="56" t="s">
        <v>102</v>
      </c>
      <c r="B77" s="57"/>
      <c r="C77" s="58"/>
      <c r="D77" s="59"/>
      <c r="E77" s="54" t="str">
        <f>IF(D77="","",D77*INDEX('Data Inputs'!C$6:C$11,MATCH(C77,Energy,0)))</f>
        <v/>
      </c>
      <c r="F77" s="60" t="str">
        <f>IF(D77="","", D77*INDEX('Data Inputs'!E$6:E$11,MATCH(C77,Energy)))</f>
        <v/>
      </c>
      <c r="G77" s="58"/>
      <c r="H77" s="58"/>
      <c r="I77" s="58"/>
      <c r="J77" s="61"/>
      <c r="K77" s="62"/>
      <c r="L77" s="62"/>
      <c r="M77" s="58"/>
      <c r="N77" s="63"/>
      <c r="O77" s="64" t="e">
        <f t="shared" si="1"/>
        <v>#VALUE!</v>
      </c>
      <c r="P77" s="65" t="e">
        <f>IF(AND(O77&lt;'Data Inputs'!D$23,O77&gt;='Data Inputs'!B$23),'Data Inputs'!A$23, IF(AND(O77&lt;'Data Inputs'!D$24,O77&gt;='Data Inputs'!B$24),'Data Inputs'!A$24, IF(AND(O77&lt;'Data Inputs'!D$25,O77&gt;='Data Inputs'!B$25),'Data Inputs'!A$25, IF(AND(O77&lt;='Data Inputs'!D$26,O77&gt;='Data Inputs'!B$26),'Data Inputs'!A$26, IF(O77&gt;'Data Inputs'!D$26,'Data Inputs'!A$27, 0)))))</f>
        <v>#VALUE!</v>
      </c>
      <c r="Q77" s="65">
        <f>IF(AND(N77&lt;'Data Inputs'!H$23,N77&gt;='Data Inputs'!F$23),'Data Inputs'!A$23, IF(AND(N77&lt;'Data Inputs'!H$24,N77&gt;='Data Inputs'!F$24),'Data Inputs'!A$24, IF(AND(N77&lt;'Data Inputs'!H$25,N77&gt;='Data Inputs'!F$25),'Data Inputs'!A$25, IF(AND(N77&lt;='Data Inputs'!H$26,N77&gt;='Data Inputs'!F$26),'Data Inputs'!A$26, IF(N77&gt;'Data Inputs'!H$26,'Data Inputs'!A$27, 0)))))</f>
        <v>100</v>
      </c>
      <c r="R77" s="58"/>
      <c r="S77" s="65" t="str">
        <f>IF(R77='Data Inputs'!I$23,'Data Inputs'!A$23,IF(R77='Data Inputs'!I$24,'Data Inputs'!A$24, IF(R77='Data Inputs'!I$25,'Data Inputs'!A$25, IF(R77='Data Inputs'!I$26,'Data Inputs'!A$26, IF(R77='Data Inputs'!I$27,'Data Inputs'!A$27, "")))))</f>
        <v/>
      </c>
      <c r="T77" s="58"/>
      <c r="U77" s="65" t="str">
        <f>IF(T77='Data Inputs'!K$23,'Data Inputs'!A$23,IF(T77='Data Inputs'!K$24,'Data Inputs'!A$24, IF(T77='Data Inputs'!K$25,'Data Inputs'!A$25, IF(T77='Data Inputs'!K$26,'Data Inputs'!A$26, IF(T77='Data Inputs'!K$27,'Data Inputs'!A$27, "")))))</f>
        <v/>
      </c>
      <c r="V77" s="66" t="e">
        <f>(P77*'Data Inputs'!D$28)+(Q77*'Data Inputs'!H$28)+(S77*'Data Inputs'!J$28)+(U77*'Data Inputs'!L$28)</f>
        <v>#VALUE!</v>
      </c>
    </row>
    <row r="78" spans="1:22" x14ac:dyDescent="0.2">
      <c r="A78" s="56" t="s">
        <v>103</v>
      </c>
      <c r="B78" s="57"/>
      <c r="C78" s="58"/>
      <c r="D78" s="59"/>
      <c r="E78" s="54" t="str">
        <f>IF(D78="","",D78*INDEX('Data Inputs'!C$6:C$11,MATCH(C78,Energy,0)))</f>
        <v/>
      </c>
      <c r="F78" s="60" t="str">
        <f>IF(D78="","", D78*INDEX('Data Inputs'!E$6:E$11,MATCH(C78,Energy)))</f>
        <v/>
      </c>
      <c r="G78" s="58"/>
      <c r="H78" s="58"/>
      <c r="I78" s="58"/>
      <c r="J78" s="61"/>
      <c r="K78" s="62"/>
      <c r="L78" s="62"/>
      <c r="M78" s="58"/>
      <c r="N78" s="63"/>
      <c r="O78" s="64" t="e">
        <f t="shared" si="1"/>
        <v>#VALUE!</v>
      </c>
      <c r="P78" s="65" t="e">
        <f>IF(AND(O78&lt;'Data Inputs'!D$23,O78&gt;='Data Inputs'!B$23),'Data Inputs'!A$23, IF(AND(O78&lt;'Data Inputs'!D$24,O78&gt;='Data Inputs'!B$24),'Data Inputs'!A$24, IF(AND(O78&lt;'Data Inputs'!D$25,O78&gt;='Data Inputs'!B$25),'Data Inputs'!A$25, IF(AND(O78&lt;='Data Inputs'!D$26,O78&gt;='Data Inputs'!B$26),'Data Inputs'!A$26, IF(O78&gt;'Data Inputs'!D$26,'Data Inputs'!A$27, 0)))))</f>
        <v>#VALUE!</v>
      </c>
      <c r="Q78" s="65">
        <f>IF(AND(N78&lt;'Data Inputs'!H$23,N78&gt;='Data Inputs'!F$23),'Data Inputs'!A$23, IF(AND(N78&lt;'Data Inputs'!H$24,N78&gt;='Data Inputs'!F$24),'Data Inputs'!A$24, IF(AND(N78&lt;'Data Inputs'!H$25,N78&gt;='Data Inputs'!F$25),'Data Inputs'!A$25, IF(AND(N78&lt;='Data Inputs'!H$26,N78&gt;='Data Inputs'!F$26),'Data Inputs'!A$26, IF(N78&gt;'Data Inputs'!H$26,'Data Inputs'!A$27, 0)))))</f>
        <v>100</v>
      </c>
      <c r="R78" s="58"/>
      <c r="S78" s="65" t="str">
        <f>IF(R78='Data Inputs'!I$23,'Data Inputs'!A$23,IF(R78='Data Inputs'!I$24,'Data Inputs'!A$24, IF(R78='Data Inputs'!I$25,'Data Inputs'!A$25, IF(R78='Data Inputs'!I$26,'Data Inputs'!A$26, IF(R78='Data Inputs'!I$27,'Data Inputs'!A$27, "")))))</f>
        <v/>
      </c>
      <c r="T78" s="58"/>
      <c r="U78" s="65" t="str">
        <f>IF(T78='Data Inputs'!K$23,'Data Inputs'!A$23,IF(T78='Data Inputs'!K$24,'Data Inputs'!A$24, IF(T78='Data Inputs'!K$25,'Data Inputs'!A$25, IF(T78='Data Inputs'!K$26,'Data Inputs'!A$26, IF(T78='Data Inputs'!K$27,'Data Inputs'!A$27, "")))))</f>
        <v/>
      </c>
      <c r="V78" s="66" t="e">
        <f>(P78*'Data Inputs'!D$28)+(Q78*'Data Inputs'!H$28)+(S78*'Data Inputs'!J$28)+(U78*'Data Inputs'!L$28)</f>
        <v>#VALUE!</v>
      </c>
    </row>
    <row r="79" spans="1:22" x14ac:dyDescent="0.2">
      <c r="A79" s="56" t="s">
        <v>104</v>
      </c>
      <c r="B79" s="57"/>
      <c r="C79" s="58"/>
      <c r="D79" s="59"/>
      <c r="E79" s="54" t="str">
        <f>IF(D79="","",D79*INDEX('Data Inputs'!C$6:C$11,MATCH(C79,Energy,0)))</f>
        <v/>
      </c>
      <c r="F79" s="60" t="str">
        <f>IF(D79="","", D79*INDEX('Data Inputs'!E$6:E$11,MATCH(C79,Energy)))</f>
        <v/>
      </c>
      <c r="G79" s="58"/>
      <c r="H79" s="58"/>
      <c r="I79" s="58"/>
      <c r="J79" s="61"/>
      <c r="K79" s="62"/>
      <c r="L79" s="62"/>
      <c r="M79" s="58"/>
      <c r="N79" s="63"/>
      <c r="O79" s="64" t="e">
        <f t="shared" si="1"/>
        <v>#VALUE!</v>
      </c>
      <c r="P79" s="65" t="e">
        <f>IF(AND(O79&lt;'Data Inputs'!D$23,O79&gt;='Data Inputs'!B$23),'Data Inputs'!A$23, IF(AND(O79&lt;'Data Inputs'!D$24,O79&gt;='Data Inputs'!B$24),'Data Inputs'!A$24, IF(AND(O79&lt;'Data Inputs'!D$25,O79&gt;='Data Inputs'!B$25),'Data Inputs'!A$25, IF(AND(O79&lt;='Data Inputs'!D$26,O79&gt;='Data Inputs'!B$26),'Data Inputs'!A$26, IF(O79&gt;'Data Inputs'!D$26,'Data Inputs'!A$27, 0)))))</f>
        <v>#VALUE!</v>
      </c>
      <c r="Q79" s="65">
        <f>IF(AND(N79&lt;'Data Inputs'!H$23,N79&gt;='Data Inputs'!F$23),'Data Inputs'!A$23, IF(AND(N79&lt;'Data Inputs'!H$24,N79&gt;='Data Inputs'!F$24),'Data Inputs'!A$24, IF(AND(N79&lt;'Data Inputs'!H$25,N79&gt;='Data Inputs'!F$25),'Data Inputs'!A$25, IF(AND(N79&lt;='Data Inputs'!H$26,N79&gt;='Data Inputs'!F$26),'Data Inputs'!A$26, IF(N79&gt;'Data Inputs'!H$26,'Data Inputs'!A$27, 0)))))</f>
        <v>100</v>
      </c>
      <c r="R79" s="58"/>
      <c r="S79" s="65" t="str">
        <f>IF(R79='Data Inputs'!I$23,'Data Inputs'!A$23,IF(R79='Data Inputs'!I$24,'Data Inputs'!A$24, IF(R79='Data Inputs'!I$25,'Data Inputs'!A$25, IF(R79='Data Inputs'!I$26,'Data Inputs'!A$26, IF(R79='Data Inputs'!I$27,'Data Inputs'!A$27, "")))))</f>
        <v/>
      </c>
      <c r="T79" s="58"/>
      <c r="U79" s="65" t="str">
        <f>IF(T79='Data Inputs'!K$23,'Data Inputs'!A$23,IF(T79='Data Inputs'!K$24,'Data Inputs'!A$24, IF(T79='Data Inputs'!K$25,'Data Inputs'!A$25, IF(T79='Data Inputs'!K$26,'Data Inputs'!A$26, IF(T79='Data Inputs'!K$27,'Data Inputs'!A$27, "")))))</f>
        <v/>
      </c>
      <c r="V79" s="66" t="e">
        <f>(P79*'Data Inputs'!D$28)+(Q79*'Data Inputs'!H$28)+(S79*'Data Inputs'!J$28)+(U79*'Data Inputs'!L$28)</f>
        <v>#VALUE!</v>
      </c>
    </row>
    <row r="80" spans="1:22" x14ac:dyDescent="0.2">
      <c r="A80" s="56" t="s">
        <v>105</v>
      </c>
      <c r="B80" s="57"/>
      <c r="C80" s="58"/>
      <c r="D80" s="59"/>
      <c r="E80" s="54" t="str">
        <f>IF(D80="","",D80*INDEX('Data Inputs'!C$6:C$11,MATCH(C80,Energy,0)))</f>
        <v/>
      </c>
      <c r="F80" s="60" t="str">
        <f>IF(D80="","", D80*INDEX('Data Inputs'!E$6:E$11,MATCH(C80,Energy)))</f>
        <v/>
      </c>
      <c r="G80" s="58"/>
      <c r="H80" s="58"/>
      <c r="I80" s="58"/>
      <c r="J80" s="61"/>
      <c r="K80" s="62"/>
      <c r="L80" s="62"/>
      <c r="M80" s="58"/>
      <c r="N80" s="63"/>
      <c r="O80" s="64" t="e">
        <f t="shared" si="1"/>
        <v>#VALUE!</v>
      </c>
      <c r="P80" s="65" t="e">
        <f>IF(AND(O80&lt;'Data Inputs'!D$23,O80&gt;='Data Inputs'!B$23),'Data Inputs'!A$23, IF(AND(O80&lt;'Data Inputs'!D$24,O80&gt;='Data Inputs'!B$24),'Data Inputs'!A$24, IF(AND(O80&lt;'Data Inputs'!D$25,O80&gt;='Data Inputs'!B$25),'Data Inputs'!A$25, IF(AND(O80&lt;='Data Inputs'!D$26,O80&gt;='Data Inputs'!B$26),'Data Inputs'!A$26, IF(O80&gt;'Data Inputs'!D$26,'Data Inputs'!A$27, 0)))))</f>
        <v>#VALUE!</v>
      </c>
      <c r="Q80" s="65">
        <f>IF(AND(N80&lt;'Data Inputs'!H$23,N80&gt;='Data Inputs'!F$23),'Data Inputs'!A$23, IF(AND(N80&lt;'Data Inputs'!H$24,N80&gt;='Data Inputs'!F$24),'Data Inputs'!A$24, IF(AND(N80&lt;'Data Inputs'!H$25,N80&gt;='Data Inputs'!F$25),'Data Inputs'!A$25, IF(AND(N80&lt;='Data Inputs'!H$26,N80&gt;='Data Inputs'!F$26),'Data Inputs'!A$26, IF(N80&gt;'Data Inputs'!H$26,'Data Inputs'!A$27, 0)))))</f>
        <v>100</v>
      </c>
      <c r="R80" s="58"/>
      <c r="S80" s="65" t="str">
        <f>IF(R80='Data Inputs'!I$23,'Data Inputs'!A$23,IF(R80='Data Inputs'!I$24,'Data Inputs'!A$24, IF(R80='Data Inputs'!I$25,'Data Inputs'!A$25, IF(R80='Data Inputs'!I$26,'Data Inputs'!A$26, IF(R80='Data Inputs'!I$27,'Data Inputs'!A$27, "")))))</f>
        <v/>
      </c>
      <c r="T80" s="58"/>
      <c r="U80" s="65" t="str">
        <f>IF(T80='Data Inputs'!K$23,'Data Inputs'!A$23,IF(T80='Data Inputs'!K$24,'Data Inputs'!A$24, IF(T80='Data Inputs'!K$25,'Data Inputs'!A$25, IF(T80='Data Inputs'!K$26,'Data Inputs'!A$26, IF(T80='Data Inputs'!K$27,'Data Inputs'!A$27, "")))))</f>
        <v/>
      </c>
      <c r="V80" s="66" t="e">
        <f>(P80*'Data Inputs'!D$28)+(Q80*'Data Inputs'!H$28)+(S80*'Data Inputs'!J$28)+(U80*'Data Inputs'!L$28)</f>
        <v>#VALUE!</v>
      </c>
    </row>
    <row r="81" spans="1:22" x14ac:dyDescent="0.2">
      <c r="A81" s="56" t="s">
        <v>106</v>
      </c>
      <c r="B81" s="57"/>
      <c r="C81" s="58"/>
      <c r="D81" s="59"/>
      <c r="E81" s="54" t="str">
        <f>IF(D81="","",D81*INDEX('Data Inputs'!C$6:C$11,MATCH(C81,Energy,0)))</f>
        <v/>
      </c>
      <c r="F81" s="60" t="str">
        <f>IF(D81="","", D81*INDEX('Data Inputs'!E$6:E$11,MATCH(C81,Energy)))</f>
        <v/>
      </c>
      <c r="G81" s="58"/>
      <c r="H81" s="58"/>
      <c r="I81" s="58"/>
      <c r="J81" s="61"/>
      <c r="K81" s="62"/>
      <c r="L81" s="62"/>
      <c r="M81" s="58"/>
      <c r="N81" s="63"/>
      <c r="O81" s="64" t="e">
        <f t="shared" si="1"/>
        <v>#VALUE!</v>
      </c>
      <c r="P81" s="65" t="e">
        <f>IF(AND(O81&lt;'Data Inputs'!D$23,O81&gt;='Data Inputs'!B$23),'Data Inputs'!A$23, IF(AND(O81&lt;'Data Inputs'!D$24,O81&gt;='Data Inputs'!B$24),'Data Inputs'!A$24, IF(AND(O81&lt;'Data Inputs'!D$25,O81&gt;='Data Inputs'!B$25),'Data Inputs'!A$25, IF(AND(O81&lt;='Data Inputs'!D$26,O81&gt;='Data Inputs'!B$26),'Data Inputs'!A$26, IF(O81&gt;'Data Inputs'!D$26,'Data Inputs'!A$27, 0)))))</f>
        <v>#VALUE!</v>
      </c>
      <c r="Q81" s="65">
        <f>IF(AND(N81&lt;'Data Inputs'!H$23,N81&gt;='Data Inputs'!F$23),'Data Inputs'!A$23, IF(AND(N81&lt;'Data Inputs'!H$24,N81&gt;='Data Inputs'!F$24),'Data Inputs'!A$24, IF(AND(N81&lt;'Data Inputs'!H$25,N81&gt;='Data Inputs'!F$25),'Data Inputs'!A$25, IF(AND(N81&lt;='Data Inputs'!H$26,N81&gt;='Data Inputs'!F$26),'Data Inputs'!A$26, IF(N81&gt;'Data Inputs'!H$26,'Data Inputs'!A$27, 0)))))</f>
        <v>100</v>
      </c>
      <c r="R81" s="58"/>
      <c r="S81" s="65" t="str">
        <f>IF(R81='Data Inputs'!I$23,'Data Inputs'!A$23,IF(R81='Data Inputs'!I$24,'Data Inputs'!A$24, IF(R81='Data Inputs'!I$25,'Data Inputs'!A$25, IF(R81='Data Inputs'!I$26,'Data Inputs'!A$26, IF(R81='Data Inputs'!I$27,'Data Inputs'!A$27, "")))))</f>
        <v/>
      </c>
      <c r="T81" s="58"/>
      <c r="U81" s="65" t="str">
        <f>IF(T81='Data Inputs'!K$23,'Data Inputs'!A$23,IF(T81='Data Inputs'!K$24,'Data Inputs'!A$24, IF(T81='Data Inputs'!K$25,'Data Inputs'!A$25, IF(T81='Data Inputs'!K$26,'Data Inputs'!A$26, IF(T81='Data Inputs'!K$27,'Data Inputs'!A$27, "")))))</f>
        <v/>
      </c>
      <c r="V81" s="66" t="e">
        <f>(P81*'Data Inputs'!D$28)+(Q81*'Data Inputs'!H$28)+(S81*'Data Inputs'!J$28)+(U81*'Data Inputs'!L$28)</f>
        <v>#VALUE!</v>
      </c>
    </row>
    <row r="82" spans="1:22" x14ac:dyDescent="0.2">
      <c r="A82" s="56" t="s">
        <v>107</v>
      </c>
      <c r="B82" s="57"/>
      <c r="C82" s="58"/>
      <c r="D82" s="59"/>
      <c r="E82" s="54" t="str">
        <f>IF(D82="","",D82*INDEX('Data Inputs'!C$6:C$11,MATCH(C82,Energy,0)))</f>
        <v/>
      </c>
      <c r="F82" s="60" t="str">
        <f>IF(D82="","", D82*INDEX('Data Inputs'!E$6:E$11,MATCH(C82,Energy)))</f>
        <v/>
      </c>
      <c r="G82" s="58"/>
      <c r="H82" s="58"/>
      <c r="I82" s="58"/>
      <c r="J82" s="61"/>
      <c r="K82" s="62"/>
      <c r="L82" s="62"/>
      <c r="M82" s="58"/>
      <c r="N82" s="63"/>
      <c r="O82" s="64" t="e">
        <f t="shared" si="1"/>
        <v>#VALUE!</v>
      </c>
      <c r="P82" s="65" t="e">
        <f>IF(AND(O82&lt;'Data Inputs'!D$23,O82&gt;='Data Inputs'!B$23),'Data Inputs'!A$23, IF(AND(O82&lt;'Data Inputs'!D$24,O82&gt;='Data Inputs'!B$24),'Data Inputs'!A$24, IF(AND(O82&lt;'Data Inputs'!D$25,O82&gt;='Data Inputs'!B$25),'Data Inputs'!A$25, IF(AND(O82&lt;='Data Inputs'!D$26,O82&gt;='Data Inputs'!B$26),'Data Inputs'!A$26, IF(O82&gt;'Data Inputs'!D$26,'Data Inputs'!A$27, 0)))))</f>
        <v>#VALUE!</v>
      </c>
      <c r="Q82" s="65">
        <f>IF(AND(N82&lt;'Data Inputs'!H$23,N82&gt;='Data Inputs'!F$23),'Data Inputs'!A$23, IF(AND(N82&lt;'Data Inputs'!H$24,N82&gt;='Data Inputs'!F$24),'Data Inputs'!A$24, IF(AND(N82&lt;'Data Inputs'!H$25,N82&gt;='Data Inputs'!F$25),'Data Inputs'!A$25, IF(AND(N82&lt;='Data Inputs'!H$26,N82&gt;='Data Inputs'!F$26),'Data Inputs'!A$26, IF(N82&gt;'Data Inputs'!H$26,'Data Inputs'!A$27, 0)))))</f>
        <v>100</v>
      </c>
      <c r="R82" s="58"/>
      <c r="S82" s="65" t="str">
        <f>IF(R82='Data Inputs'!I$23,'Data Inputs'!A$23,IF(R82='Data Inputs'!I$24,'Data Inputs'!A$24, IF(R82='Data Inputs'!I$25,'Data Inputs'!A$25, IF(R82='Data Inputs'!I$26,'Data Inputs'!A$26, IF(R82='Data Inputs'!I$27,'Data Inputs'!A$27, "")))))</f>
        <v/>
      </c>
      <c r="T82" s="58"/>
      <c r="U82" s="65" t="str">
        <f>IF(T82='Data Inputs'!K$23,'Data Inputs'!A$23,IF(T82='Data Inputs'!K$24,'Data Inputs'!A$24, IF(T82='Data Inputs'!K$25,'Data Inputs'!A$25, IF(T82='Data Inputs'!K$26,'Data Inputs'!A$26, IF(T82='Data Inputs'!K$27,'Data Inputs'!A$27, "")))))</f>
        <v/>
      </c>
      <c r="V82" s="66" t="e">
        <f>(P82*'Data Inputs'!D$28)+(Q82*'Data Inputs'!H$28)+(S82*'Data Inputs'!J$28)+(U82*'Data Inputs'!L$28)</f>
        <v>#VALUE!</v>
      </c>
    </row>
    <row r="83" spans="1:22" x14ac:dyDescent="0.2">
      <c r="A83" s="56" t="s">
        <v>108</v>
      </c>
      <c r="B83" s="57"/>
      <c r="C83" s="58"/>
      <c r="D83" s="59"/>
      <c r="E83" s="54" t="str">
        <f>IF(D83="","",D83*INDEX('Data Inputs'!C$6:C$11,MATCH(C83,Energy,0)))</f>
        <v/>
      </c>
      <c r="F83" s="60" t="str">
        <f>IF(D83="","", D83*INDEX('Data Inputs'!E$6:E$11,MATCH(C83,Energy)))</f>
        <v/>
      </c>
      <c r="G83" s="58"/>
      <c r="H83" s="58"/>
      <c r="I83" s="58"/>
      <c r="J83" s="61"/>
      <c r="K83" s="62"/>
      <c r="L83" s="62"/>
      <c r="M83" s="58"/>
      <c r="N83" s="63"/>
      <c r="O83" s="64" t="e">
        <f t="shared" si="1"/>
        <v>#VALUE!</v>
      </c>
      <c r="P83" s="65" t="e">
        <f>IF(AND(O83&lt;'Data Inputs'!D$23,O83&gt;='Data Inputs'!B$23),'Data Inputs'!A$23, IF(AND(O83&lt;'Data Inputs'!D$24,O83&gt;='Data Inputs'!B$24),'Data Inputs'!A$24, IF(AND(O83&lt;'Data Inputs'!D$25,O83&gt;='Data Inputs'!B$25),'Data Inputs'!A$25, IF(AND(O83&lt;='Data Inputs'!D$26,O83&gt;='Data Inputs'!B$26),'Data Inputs'!A$26, IF(O83&gt;'Data Inputs'!D$26,'Data Inputs'!A$27, 0)))))</f>
        <v>#VALUE!</v>
      </c>
      <c r="Q83" s="65">
        <f>IF(AND(N83&lt;'Data Inputs'!H$23,N83&gt;='Data Inputs'!F$23),'Data Inputs'!A$23, IF(AND(N83&lt;'Data Inputs'!H$24,N83&gt;='Data Inputs'!F$24),'Data Inputs'!A$24, IF(AND(N83&lt;'Data Inputs'!H$25,N83&gt;='Data Inputs'!F$25),'Data Inputs'!A$25, IF(AND(N83&lt;='Data Inputs'!H$26,N83&gt;='Data Inputs'!F$26),'Data Inputs'!A$26, IF(N83&gt;'Data Inputs'!H$26,'Data Inputs'!A$27, 0)))))</f>
        <v>100</v>
      </c>
      <c r="R83" s="58"/>
      <c r="S83" s="65" t="str">
        <f>IF(R83='Data Inputs'!I$23,'Data Inputs'!A$23,IF(R83='Data Inputs'!I$24,'Data Inputs'!A$24, IF(R83='Data Inputs'!I$25,'Data Inputs'!A$25, IF(R83='Data Inputs'!I$26,'Data Inputs'!A$26, IF(R83='Data Inputs'!I$27,'Data Inputs'!A$27, "")))))</f>
        <v/>
      </c>
      <c r="T83" s="58"/>
      <c r="U83" s="65" t="str">
        <f>IF(T83='Data Inputs'!K$23,'Data Inputs'!A$23,IF(T83='Data Inputs'!K$24,'Data Inputs'!A$24, IF(T83='Data Inputs'!K$25,'Data Inputs'!A$25, IF(T83='Data Inputs'!K$26,'Data Inputs'!A$26, IF(T83='Data Inputs'!K$27,'Data Inputs'!A$27, "")))))</f>
        <v/>
      </c>
      <c r="V83" s="66" t="e">
        <f>(P83*'Data Inputs'!D$28)+(Q83*'Data Inputs'!H$28)+(S83*'Data Inputs'!J$28)+(U83*'Data Inputs'!L$28)</f>
        <v>#VALUE!</v>
      </c>
    </row>
    <row r="84" spans="1:22" x14ac:dyDescent="0.2">
      <c r="A84" s="56" t="s">
        <v>109</v>
      </c>
      <c r="B84" s="57"/>
      <c r="C84" s="58"/>
      <c r="D84" s="59"/>
      <c r="E84" s="54" t="str">
        <f>IF(D84="","",D84*INDEX('Data Inputs'!C$6:C$11,MATCH(C84,Energy,0)))</f>
        <v/>
      </c>
      <c r="F84" s="60" t="str">
        <f>IF(D84="","", D84*INDEX('Data Inputs'!E$6:E$11,MATCH(C84,Energy)))</f>
        <v/>
      </c>
      <c r="G84" s="58"/>
      <c r="H84" s="58"/>
      <c r="I84" s="58"/>
      <c r="J84" s="61"/>
      <c r="K84" s="62"/>
      <c r="L84" s="62"/>
      <c r="M84" s="58"/>
      <c r="N84" s="63"/>
      <c r="O84" s="64" t="e">
        <f t="shared" si="1"/>
        <v>#VALUE!</v>
      </c>
      <c r="P84" s="65" t="e">
        <f>IF(AND(O84&lt;'Data Inputs'!D$23,O84&gt;='Data Inputs'!B$23),'Data Inputs'!A$23, IF(AND(O84&lt;'Data Inputs'!D$24,O84&gt;='Data Inputs'!B$24),'Data Inputs'!A$24, IF(AND(O84&lt;'Data Inputs'!D$25,O84&gt;='Data Inputs'!B$25),'Data Inputs'!A$25, IF(AND(O84&lt;='Data Inputs'!D$26,O84&gt;='Data Inputs'!B$26),'Data Inputs'!A$26, IF(O84&gt;'Data Inputs'!D$26,'Data Inputs'!A$27, 0)))))</f>
        <v>#VALUE!</v>
      </c>
      <c r="Q84" s="65">
        <f>IF(AND(N84&lt;'Data Inputs'!H$23,N84&gt;='Data Inputs'!F$23),'Data Inputs'!A$23, IF(AND(N84&lt;'Data Inputs'!H$24,N84&gt;='Data Inputs'!F$24),'Data Inputs'!A$24, IF(AND(N84&lt;'Data Inputs'!H$25,N84&gt;='Data Inputs'!F$25),'Data Inputs'!A$25, IF(AND(N84&lt;='Data Inputs'!H$26,N84&gt;='Data Inputs'!F$26),'Data Inputs'!A$26, IF(N84&gt;'Data Inputs'!H$26,'Data Inputs'!A$27, 0)))))</f>
        <v>100</v>
      </c>
      <c r="R84" s="58"/>
      <c r="S84" s="65" t="str">
        <f>IF(R84='Data Inputs'!I$23,'Data Inputs'!A$23,IF(R84='Data Inputs'!I$24,'Data Inputs'!A$24, IF(R84='Data Inputs'!I$25,'Data Inputs'!A$25, IF(R84='Data Inputs'!I$26,'Data Inputs'!A$26, IF(R84='Data Inputs'!I$27,'Data Inputs'!A$27, "")))))</f>
        <v/>
      </c>
      <c r="T84" s="58"/>
      <c r="U84" s="65" t="str">
        <f>IF(T84='Data Inputs'!K$23,'Data Inputs'!A$23,IF(T84='Data Inputs'!K$24,'Data Inputs'!A$24, IF(T84='Data Inputs'!K$25,'Data Inputs'!A$25, IF(T84='Data Inputs'!K$26,'Data Inputs'!A$26, IF(T84='Data Inputs'!K$27,'Data Inputs'!A$27, "")))))</f>
        <v/>
      </c>
      <c r="V84" s="66" t="e">
        <f>(P84*'Data Inputs'!D$28)+(Q84*'Data Inputs'!H$28)+(S84*'Data Inputs'!J$28)+(U84*'Data Inputs'!L$28)</f>
        <v>#VALUE!</v>
      </c>
    </row>
    <row r="85" spans="1:22" x14ac:dyDescent="0.2">
      <c r="A85" s="56" t="s">
        <v>110</v>
      </c>
      <c r="B85" s="57"/>
      <c r="C85" s="58"/>
      <c r="D85" s="59"/>
      <c r="E85" s="54" t="str">
        <f>IF(D85="","",D85*INDEX('Data Inputs'!C$6:C$11,MATCH(C85,Energy,0)))</f>
        <v/>
      </c>
      <c r="F85" s="60" t="str">
        <f>IF(D85="","", D85*INDEX('Data Inputs'!E$6:E$11,MATCH(C85,Energy)))</f>
        <v/>
      </c>
      <c r="G85" s="58"/>
      <c r="H85" s="58"/>
      <c r="I85" s="58"/>
      <c r="J85" s="61"/>
      <c r="K85" s="62"/>
      <c r="L85" s="62"/>
      <c r="M85" s="58"/>
      <c r="N85" s="63"/>
      <c r="O85" s="64" t="e">
        <f t="shared" si="1"/>
        <v>#VALUE!</v>
      </c>
      <c r="P85" s="65" t="e">
        <f>IF(AND(O85&lt;'Data Inputs'!D$23,O85&gt;='Data Inputs'!B$23),'Data Inputs'!A$23, IF(AND(O85&lt;'Data Inputs'!D$24,O85&gt;='Data Inputs'!B$24),'Data Inputs'!A$24, IF(AND(O85&lt;'Data Inputs'!D$25,O85&gt;='Data Inputs'!B$25),'Data Inputs'!A$25, IF(AND(O85&lt;='Data Inputs'!D$26,O85&gt;='Data Inputs'!B$26),'Data Inputs'!A$26, IF(O85&gt;'Data Inputs'!D$26,'Data Inputs'!A$27, 0)))))</f>
        <v>#VALUE!</v>
      </c>
      <c r="Q85" s="65">
        <f>IF(AND(N85&lt;'Data Inputs'!H$23,N85&gt;='Data Inputs'!F$23),'Data Inputs'!A$23, IF(AND(N85&lt;'Data Inputs'!H$24,N85&gt;='Data Inputs'!F$24),'Data Inputs'!A$24, IF(AND(N85&lt;'Data Inputs'!H$25,N85&gt;='Data Inputs'!F$25),'Data Inputs'!A$25, IF(AND(N85&lt;='Data Inputs'!H$26,N85&gt;='Data Inputs'!F$26),'Data Inputs'!A$26, IF(N85&gt;'Data Inputs'!H$26,'Data Inputs'!A$27, 0)))))</f>
        <v>100</v>
      </c>
      <c r="R85" s="58"/>
      <c r="S85" s="65" t="str">
        <f>IF(R85='Data Inputs'!I$23,'Data Inputs'!A$23,IF(R85='Data Inputs'!I$24,'Data Inputs'!A$24, IF(R85='Data Inputs'!I$25,'Data Inputs'!A$25, IF(R85='Data Inputs'!I$26,'Data Inputs'!A$26, IF(R85='Data Inputs'!I$27,'Data Inputs'!A$27, "")))))</f>
        <v/>
      </c>
      <c r="T85" s="58"/>
      <c r="U85" s="65" t="str">
        <f>IF(T85='Data Inputs'!K$23,'Data Inputs'!A$23,IF(T85='Data Inputs'!K$24,'Data Inputs'!A$24, IF(T85='Data Inputs'!K$25,'Data Inputs'!A$25, IF(T85='Data Inputs'!K$26,'Data Inputs'!A$26, IF(T85='Data Inputs'!K$27,'Data Inputs'!A$27, "")))))</f>
        <v/>
      </c>
      <c r="V85" s="66" t="e">
        <f>(P85*'Data Inputs'!D$28)+(Q85*'Data Inputs'!H$28)+(S85*'Data Inputs'!J$28)+(U85*'Data Inputs'!L$28)</f>
        <v>#VALUE!</v>
      </c>
    </row>
    <row r="86" spans="1:22" x14ac:dyDescent="0.2">
      <c r="A86" s="56" t="s">
        <v>111</v>
      </c>
      <c r="B86" s="57"/>
      <c r="C86" s="58"/>
      <c r="D86" s="59"/>
      <c r="E86" s="54" t="str">
        <f>IF(D86="","",D86*INDEX('Data Inputs'!C$6:C$11,MATCH(C86,Energy,0)))</f>
        <v/>
      </c>
      <c r="F86" s="60" t="str">
        <f>IF(D86="","", D86*INDEX('Data Inputs'!E$6:E$11,MATCH(C86,Energy)))</f>
        <v/>
      </c>
      <c r="G86" s="58"/>
      <c r="H86" s="58"/>
      <c r="I86" s="58"/>
      <c r="J86" s="61"/>
      <c r="K86" s="62"/>
      <c r="L86" s="62"/>
      <c r="M86" s="58"/>
      <c r="N86" s="63"/>
      <c r="O86" s="64" t="e">
        <f t="shared" si="1"/>
        <v>#VALUE!</v>
      </c>
      <c r="P86" s="65" t="e">
        <f>IF(AND(O86&lt;'Data Inputs'!D$23,O86&gt;='Data Inputs'!B$23),'Data Inputs'!A$23, IF(AND(O86&lt;'Data Inputs'!D$24,O86&gt;='Data Inputs'!B$24),'Data Inputs'!A$24, IF(AND(O86&lt;'Data Inputs'!D$25,O86&gt;='Data Inputs'!B$25),'Data Inputs'!A$25, IF(AND(O86&lt;='Data Inputs'!D$26,O86&gt;='Data Inputs'!B$26),'Data Inputs'!A$26, IF(O86&gt;'Data Inputs'!D$26,'Data Inputs'!A$27, 0)))))</f>
        <v>#VALUE!</v>
      </c>
      <c r="Q86" s="65">
        <f>IF(AND(N86&lt;'Data Inputs'!H$23,N86&gt;='Data Inputs'!F$23),'Data Inputs'!A$23, IF(AND(N86&lt;'Data Inputs'!H$24,N86&gt;='Data Inputs'!F$24),'Data Inputs'!A$24, IF(AND(N86&lt;'Data Inputs'!H$25,N86&gt;='Data Inputs'!F$25),'Data Inputs'!A$25, IF(AND(N86&lt;='Data Inputs'!H$26,N86&gt;='Data Inputs'!F$26),'Data Inputs'!A$26, IF(N86&gt;'Data Inputs'!H$26,'Data Inputs'!A$27, 0)))))</f>
        <v>100</v>
      </c>
      <c r="R86" s="58"/>
      <c r="S86" s="65" t="str">
        <f>IF(R86='Data Inputs'!I$23,'Data Inputs'!A$23,IF(R86='Data Inputs'!I$24,'Data Inputs'!A$24, IF(R86='Data Inputs'!I$25,'Data Inputs'!A$25, IF(R86='Data Inputs'!I$26,'Data Inputs'!A$26, IF(R86='Data Inputs'!I$27,'Data Inputs'!A$27, "")))))</f>
        <v/>
      </c>
      <c r="T86" s="58"/>
      <c r="U86" s="65" t="str">
        <f>IF(T86='Data Inputs'!K$23,'Data Inputs'!A$23,IF(T86='Data Inputs'!K$24,'Data Inputs'!A$24, IF(T86='Data Inputs'!K$25,'Data Inputs'!A$25, IF(T86='Data Inputs'!K$26,'Data Inputs'!A$26, IF(T86='Data Inputs'!K$27,'Data Inputs'!A$27, "")))))</f>
        <v/>
      </c>
      <c r="V86" s="66" t="e">
        <f>(P86*'Data Inputs'!D$28)+(Q86*'Data Inputs'!H$28)+(S86*'Data Inputs'!J$28)+(U86*'Data Inputs'!L$28)</f>
        <v>#VALUE!</v>
      </c>
    </row>
    <row r="87" spans="1:22" x14ac:dyDescent="0.2">
      <c r="A87" s="56" t="s">
        <v>112</v>
      </c>
      <c r="B87" s="57"/>
      <c r="C87" s="58"/>
      <c r="D87" s="59"/>
      <c r="E87" s="54" t="str">
        <f>IF(D87="","",D87*INDEX('Data Inputs'!C$6:C$11,MATCH(C87,Energy,0)))</f>
        <v/>
      </c>
      <c r="F87" s="60" t="str">
        <f>IF(D87="","", D87*INDEX('Data Inputs'!E$6:E$11,MATCH(C87,Energy)))</f>
        <v/>
      </c>
      <c r="G87" s="58"/>
      <c r="H87" s="58"/>
      <c r="I87" s="58"/>
      <c r="J87" s="61"/>
      <c r="K87" s="62"/>
      <c r="L87" s="62"/>
      <c r="M87" s="58"/>
      <c r="N87" s="63"/>
      <c r="O87" s="64" t="e">
        <f t="shared" si="1"/>
        <v>#VALUE!</v>
      </c>
      <c r="P87" s="65" t="e">
        <f>IF(AND(O87&lt;'Data Inputs'!D$23,O87&gt;='Data Inputs'!B$23),'Data Inputs'!A$23, IF(AND(O87&lt;'Data Inputs'!D$24,O87&gt;='Data Inputs'!B$24),'Data Inputs'!A$24, IF(AND(O87&lt;'Data Inputs'!D$25,O87&gt;='Data Inputs'!B$25),'Data Inputs'!A$25, IF(AND(O87&lt;='Data Inputs'!D$26,O87&gt;='Data Inputs'!B$26),'Data Inputs'!A$26, IF(O87&gt;'Data Inputs'!D$26,'Data Inputs'!A$27, 0)))))</f>
        <v>#VALUE!</v>
      </c>
      <c r="Q87" s="65">
        <f>IF(AND(N87&lt;'Data Inputs'!H$23,N87&gt;='Data Inputs'!F$23),'Data Inputs'!A$23, IF(AND(N87&lt;'Data Inputs'!H$24,N87&gt;='Data Inputs'!F$24),'Data Inputs'!A$24, IF(AND(N87&lt;'Data Inputs'!H$25,N87&gt;='Data Inputs'!F$25),'Data Inputs'!A$25, IF(AND(N87&lt;='Data Inputs'!H$26,N87&gt;='Data Inputs'!F$26),'Data Inputs'!A$26, IF(N87&gt;'Data Inputs'!H$26,'Data Inputs'!A$27, 0)))))</f>
        <v>100</v>
      </c>
      <c r="R87" s="58"/>
      <c r="S87" s="65" t="str">
        <f>IF(R87='Data Inputs'!I$23,'Data Inputs'!A$23,IF(R87='Data Inputs'!I$24,'Data Inputs'!A$24, IF(R87='Data Inputs'!I$25,'Data Inputs'!A$25, IF(R87='Data Inputs'!I$26,'Data Inputs'!A$26, IF(R87='Data Inputs'!I$27,'Data Inputs'!A$27, "")))))</f>
        <v/>
      </c>
      <c r="T87" s="58"/>
      <c r="U87" s="65" t="str">
        <f>IF(T87='Data Inputs'!K$23,'Data Inputs'!A$23,IF(T87='Data Inputs'!K$24,'Data Inputs'!A$24, IF(T87='Data Inputs'!K$25,'Data Inputs'!A$25, IF(T87='Data Inputs'!K$26,'Data Inputs'!A$26, IF(T87='Data Inputs'!K$27,'Data Inputs'!A$27, "")))))</f>
        <v/>
      </c>
      <c r="V87" s="66" t="e">
        <f>(P87*'Data Inputs'!D$28)+(Q87*'Data Inputs'!H$28)+(S87*'Data Inputs'!J$28)+(U87*'Data Inputs'!L$28)</f>
        <v>#VALUE!</v>
      </c>
    </row>
    <row r="88" spans="1:22" x14ac:dyDescent="0.2">
      <c r="A88" s="56" t="s">
        <v>113</v>
      </c>
      <c r="B88" s="57"/>
      <c r="C88" s="58"/>
      <c r="D88" s="59"/>
      <c r="E88" s="54" t="str">
        <f>IF(D88="","",D88*INDEX('Data Inputs'!C$6:C$11,MATCH(C88,Energy,0)))</f>
        <v/>
      </c>
      <c r="F88" s="60" t="str">
        <f>IF(D88="","", D88*INDEX('Data Inputs'!E$6:E$11,MATCH(C88,Energy)))</f>
        <v/>
      </c>
      <c r="G88" s="58"/>
      <c r="H88" s="58"/>
      <c r="I88" s="58"/>
      <c r="J88" s="61"/>
      <c r="K88" s="62"/>
      <c r="L88" s="62"/>
      <c r="M88" s="58"/>
      <c r="N88" s="63"/>
      <c r="O88" s="64" t="e">
        <f t="shared" si="1"/>
        <v>#VALUE!</v>
      </c>
      <c r="P88" s="65" t="e">
        <f>IF(AND(O88&lt;'Data Inputs'!D$23,O88&gt;='Data Inputs'!B$23),'Data Inputs'!A$23, IF(AND(O88&lt;'Data Inputs'!D$24,O88&gt;='Data Inputs'!B$24),'Data Inputs'!A$24, IF(AND(O88&lt;'Data Inputs'!D$25,O88&gt;='Data Inputs'!B$25),'Data Inputs'!A$25, IF(AND(O88&lt;='Data Inputs'!D$26,O88&gt;='Data Inputs'!B$26),'Data Inputs'!A$26, IF(O88&gt;'Data Inputs'!D$26,'Data Inputs'!A$27, 0)))))</f>
        <v>#VALUE!</v>
      </c>
      <c r="Q88" s="65">
        <f>IF(AND(N88&lt;'Data Inputs'!H$23,N88&gt;='Data Inputs'!F$23),'Data Inputs'!A$23, IF(AND(N88&lt;'Data Inputs'!H$24,N88&gt;='Data Inputs'!F$24),'Data Inputs'!A$24, IF(AND(N88&lt;'Data Inputs'!H$25,N88&gt;='Data Inputs'!F$25),'Data Inputs'!A$25, IF(AND(N88&lt;='Data Inputs'!H$26,N88&gt;='Data Inputs'!F$26),'Data Inputs'!A$26, IF(N88&gt;'Data Inputs'!H$26,'Data Inputs'!A$27, 0)))))</f>
        <v>100</v>
      </c>
      <c r="R88" s="58"/>
      <c r="S88" s="65" t="str">
        <f>IF(R88='Data Inputs'!I$23,'Data Inputs'!A$23,IF(R88='Data Inputs'!I$24,'Data Inputs'!A$24, IF(R88='Data Inputs'!I$25,'Data Inputs'!A$25, IF(R88='Data Inputs'!I$26,'Data Inputs'!A$26, IF(R88='Data Inputs'!I$27,'Data Inputs'!A$27, "")))))</f>
        <v/>
      </c>
      <c r="T88" s="58"/>
      <c r="U88" s="65" t="str">
        <f>IF(T88='Data Inputs'!K$23,'Data Inputs'!A$23,IF(T88='Data Inputs'!K$24,'Data Inputs'!A$24, IF(T88='Data Inputs'!K$25,'Data Inputs'!A$25, IF(T88='Data Inputs'!K$26,'Data Inputs'!A$26, IF(T88='Data Inputs'!K$27,'Data Inputs'!A$27, "")))))</f>
        <v/>
      </c>
      <c r="V88" s="66" t="e">
        <f>(P88*'Data Inputs'!D$28)+(Q88*'Data Inputs'!H$28)+(S88*'Data Inputs'!J$28)+(U88*'Data Inputs'!L$28)</f>
        <v>#VALUE!</v>
      </c>
    </row>
    <row r="89" spans="1:22" x14ac:dyDescent="0.2">
      <c r="A89" s="56" t="s">
        <v>114</v>
      </c>
      <c r="B89" s="57"/>
      <c r="C89" s="58"/>
      <c r="D89" s="59"/>
      <c r="E89" s="54" t="str">
        <f>IF(D89="","",D89*INDEX('Data Inputs'!C$6:C$11,MATCH(C89,Energy,0)))</f>
        <v/>
      </c>
      <c r="F89" s="60" t="str">
        <f>IF(D89="","", D89*INDEX('Data Inputs'!E$6:E$11,MATCH(C89,Energy)))</f>
        <v/>
      </c>
      <c r="G89" s="58"/>
      <c r="H89" s="58"/>
      <c r="I89" s="58"/>
      <c r="J89" s="61"/>
      <c r="K89" s="62"/>
      <c r="L89" s="62"/>
      <c r="M89" s="58"/>
      <c r="N89" s="63"/>
      <c r="O89" s="64" t="e">
        <f t="shared" si="1"/>
        <v>#VALUE!</v>
      </c>
      <c r="P89" s="65" t="e">
        <f>IF(AND(O89&lt;'Data Inputs'!D$23,O89&gt;='Data Inputs'!B$23),'Data Inputs'!A$23, IF(AND(O89&lt;'Data Inputs'!D$24,O89&gt;='Data Inputs'!B$24),'Data Inputs'!A$24, IF(AND(O89&lt;'Data Inputs'!D$25,O89&gt;='Data Inputs'!B$25),'Data Inputs'!A$25, IF(AND(O89&lt;='Data Inputs'!D$26,O89&gt;='Data Inputs'!B$26),'Data Inputs'!A$26, IF(O89&gt;'Data Inputs'!D$26,'Data Inputs'!A$27, 0)))))</f>
        <v>#VALUE!</v>
      </c>
      <c r="Q89" s="65">
        <f>IF(AND(N89&lt;'Data Inputs'!H$23,N89&gt;='Data Inputs'!F$23),'Data Inputs'!A$23, IF(AND(N89&lt;'Data Inputs'!H$24,N89&gt;='Data Inputs'!F$24),'Data Inputs'!A$24, IF(AND(N89&lt;'Data Inputs'!H$25,N89&gt;='Data Inputs'!F$25),'Data Inputs'!A$25, IF(AND(N89&lt;='Data Inputs'!H$26,N89&gt;='Data Inputs'!F$26),'Data Inputs'!A$26, IF(N89&gt;'Data Inputs'!H$26,'Data Inputs'!A$27, 0)))))</f>
        <v>100</v>
      </c>
      <c r="R89" s="58"/>
      <c r="S89" s="65" t="str">
        <f>IF(R89='Data Inputs'!I$23,'Data Inputs'!A$23,IF(R89='Data Inputs'!I$24,'Data Inputs'!A$24, IF(R89='Data Inputs'!I$25,'Data Inputs'!A$25, IF(R89='Data Inputs'!I$26,'Data Inputs'!A$26, IF(R89='Data Inputs'!I$27,'Data Inputs'!A$27, "")))))</f>
        <v/>
      </c>
      <c r="T89" s="58"/>
      <c r="U89" s="65" t="str">
        <f>IF(T89='Data Inputs'!K$23,'Data Inputs'!A$23,IF(T89='Data Inputs'!K$24,'Data Inputs'!A$24, IF(T89='Data Inputs'!K$25,'Data Inputs'!A$25, IF(T89='Data Inputs'!K$26,'Data Inputs'!A$26, IF(T89='Data Inputs'!K$27,'Data Inputs'!A$27, "")))))</f>
        <v/>
      </c>
      <c r="V89" s="66" t="e">
        <f>(P89*'Data Inputs'!D$28)+(Q89*'Data Inputs'!H$28)+(S89*'Data Inputs'!J$28)+(U89*'Data Inputs'!L$28)</f>
        <v>#VALUE!</v>
      </c>
    </row>
    <row r="90" spans="1:22" x14ac:dyDescent="0.2">
      <c r="A90" s="56" t="s">
        <v>115</v>
      </c>
      <c r="B90" s="57"/>
      <c r="C90" s="58"/>
      <c r="D90" s="59"/>
      <c r="E90" s="54" t="str">
        <f>IF(D90="","",D90*INDEX('Data Inputs'!C$6:C$11,MATCH(C90,Energy,0)))</f>
        <v/>
      </c>
      <c r="F90" s="60" t="str">
        <f>IF(D90="","", D90*INDEX('Data Inputs'!E$6:E$11,MATCH(C90,Energy)))</f>
        <v/>
      </c>
      <c r="G90" s="58"/>
      <c r="H90" s="58"/>
      <c r="I90" s="58"/>
      <c r="J90" s="61"/>
      <c r="K90" s="62"/>
      <c r="L90" s="62"/>
      <c r="M90" s="58"/>
      <c r="N90" s="63"/>
      <c r="O90" s="64" t="e">
        <f t="shared" si="1"/>
        <v>#VALUE!</v>
      </c>
      <c r="P90" s="65" t="e">
        <f>IF(AND(O90&lt;'Data Inputs'!D$23,O90&gt;='Data Inputs'!B$23),'Data Inputs'!A$23, IF(AND(O90&lt;'Data Inputs'!D$24,O90&gt;='Data Inputs'!B$24),'Data Inputs'!A$24, IF(AND(O90&lt;'Data Inputs'!D$25,O90&gt;='Data Inputs'!B$25),'Data Inputs'!A$25, IF(AND(O90&lt;='Data Inputs'!D$26,O90&gt;='Data Inputs'!B$26),'Data Inputs'!A$26, IF(O90&gt;'Data Inputs'!D$26,'Data Inputs'!A$27, 0)))))</f>
        <v>#VALUE!</v>
      </c>
      <c r="Q90" s="65">
        <f>IF(AND(N90&lt;'Data Inputs'!H$23,N90&gt;='Data Inputs'!F$23),'Data Inputs'!A$23, IF(AND(N90&lt;'Data Inputs'!H$24,N90&gt;='Data Inputs'!F$24),'Data Inputs'!A$24, IF(AND(N90&lt;'Data Inputs'!H$25,N90&gt;='Data Inputs'!F$25),'Data Inputs'!A$25, IF(AND(N90&lt;='Data Inputs'!H$26,N90&gt;='Data Inputs'!F$26),'Data Inputs'!A$26, IF(N90&gt;'Data Inputs'!H$26,'Data Inputs'!A$27, 0)))))</f>
        <v>100</v>
      </c>
      <c r="R90" s="58"/>
      <c r="S90" s="65" t="str">
        <f>IF(R90='Data Inputs'!I$23,'Data Inputs'!A$23,IF(R90='Data Inputs'!I$24,'Data Inputs'!A$24, IF(R90='Data Inputs'!I$25,'Data Inputs'!A$25, IF(R90='Data Inputs'!I$26,'Data Inputs'!A$26, IF(R90='Data Inputs'!I$27,'Data Inputs'!A$27, "")))))</f>
        <v/>
      </c>
      <c r="T90" s="58"/>
      <c r="U90" s="65" t="str">
        <f>IF(T90='Data Inputs'!K$23,'Data Inputs'!A$23,IF(T90='Data Inputs'!K$24,'Data Inputs'!A$24, IF(T90='Data Inputs'!K$25,'Data Inputs'!A$25, IF(T90='Data Inputs'!K$26,'Data Inputs'!A$26, IF(T90='Data Inputs'!K$27,'Data Inputs'!A$27, "")))))</f>
        <v/>
      </c>
      <c r="V90" s="66" t="e">
        <f>(P90*'Data Inputs'!D$28)+(Q90*'Data Inputs'!H$28)+(S90*'Data Inputs'!J$28)+(U90*'Data Inputs'!L$28)</f>
        <v>#VALUE!</v>
      </c>
    </row>
    <row r="91" spans="1:22" x14ac:dyDescent="0.2">
      <c r="A91" s="56" t="s">
        <v>116</v>
      </c>
      <c r="B91" s="57"/>
      <c r="C91" s="58"/>
      <c r="D91" s="59"/>
      <c r="E91" s="54" t="str">
        <f>IF(D91="","",D91*INDEX('Data Inputs'!C$6:C$11,MATCH(C91,Energy,0)))</f>
        <v/>
      </c>
      <c r="F91" s="60" t="str">
        <f>IF(D91="","", D91*INDEX('Data Inputs'!E$6:E$11,MATCH(C91,Energy)))</f>
        <v/>
      </c>
      <c r="G91" s="58"/>
      <c r="H91" s="58"/>
      <c r="I91" s="58"/>
      <c r="J91" s="61"/>
      <c r="K91" s="62"/>
      <c r="L91" s="62"/>
      <c r="M91" s="58"/>
      <c r="N91" s="63"/>
      <c r="O91" s="64" t="e">
        <f t="shared" si="1"/>
        <v>#VALUE!</v>
      </c>
      <c r="P91" s="65" t="e">
        <f>IF(AND(O91&lt;'Data Inputs'!D$23,O91&gt;='Data Inputs'!B$23),'Data Inputs'!A$23, IF(AND(O91&lt;'Data Inputs'!D$24,O91&gt;='Data Inputs'!B$24),'Data Inputs'!A$24, IF(AND(O91&lt;'Data Inputs'!D$25,O91&gt;='Data Inputs'!B$25),'Data Inputs'!A$25, IF(AND(O91&lt;='Data Inputs'!D$26,O91&gt;='Data Inputs'!B$26),'Data Inputs'!A$26, IF(O91&gt;'Data Inputs'!D$26,'Data Inputs'!A$27, 0)))))</f>
        <v>#VALUE!</v>
      </c>
      <c r="Q91" s="65">
        <f>IF(AND(N91&lt;'Data Inputs'!H$23,N91&gt;='Data Inputs'!F$23),'Data Inputs'!A$23, IF(AND(N91&lt;'Data Inputs'!H$24,N91&gt;='Data Inputs'!F$24),'Data Inputs'!A$24, IF(AND(N91&lt;'Data Inputs'!H$25,N91&gt;='Data Inputs'!F$25),'Data Inputs'!A$25, IF(AND(N91&lt;='Data Inputs'!H$26,N91&gt;='Data Inputs'!F$26),'Data Inputs'!A$26, IF(N91&gt;'Data Inputs'!H$26,'Data Inputs'!A$27, 0)))))</f>
        <v>100</v>
      </c>
      <c r="R91" s="58"/>
      <c r="S91" s="65" t="str">
        <f>IF(R91='Data Inputs'!I$23,'Data Inputs'!A$23,IF(R91='Data Inputs'!I$24,'Data Inputs'!A$24, IF(R91='Data Inputs'!I$25,'Data Inputs'!A$25, IF(R91='Data Inputs'!I$26,'Data Inputs'!A$26, IF(R91='Data Inputs'!I$27,'Data Inputs'!A$27, "")))))</f>
        <v/>
      </c>
      <c r="T91" s="58"/>
      <c r="U91" s="65" t="str">
        <f>IF(T91='Data Inputs'!K$23,'Data Inputs'!A$23,IF(T91='Data Inputs'!K$24,'Data Inputs'!A$24, IF(T91='Data Inputs'!K$25,'Data Inputs'!A$25, IF(T91='Data Inputs'!K$26,'Data Inputs'!A$26, IF(T91='Data Inputs'!K$27,'Data Inputs'!A$27, "")))))</f>
        <v/>
      </c>
      <c r="V91" s="66" t="e">
        <f>(P91*'Data Inputs'!D$28)+(Q91*'Data Inputs'!H$28)+(S91*'Data Inputs'!J$28)+(U91*'Data Inputs'!L$28)</f>
        <v>#VALUE!</v>
      </c>
    </row>
    <row r="92" spans="1:22" x14ac:dyDescent="0.2">
      <c r="A92" s="56" t="s">
        <v>117</v>
      </c>
      <c r="B92" s="57"/>
      <c r="C92" s="58"/>
      <c r="D92" s="59"/>
      <c r="E92" s="54" t="str">
        <f>IF(D92="","",D92*INDEX('Data Inputs'!C$6:C$11,MATCH(C92,Energy,0)))</f>
        <v/>
      </c>
      <c r="F92" s="60" t="str">
        <f>IF(D92="","", D92*INDEX('Data Inputs'!E$6:E$11,MATCH(C92,Energy)))</f>
        <v/>
      </c>
      <c r="G92" s="58"/>
      <c r="H92" s="58"/>
      <c r="I92" s="58"/>
      <c r="J92" s="61"/>
      <c r="K92" s="62"/>
      <c r="L92" s="62"/>
      <c r="M92" s="58"/>
      <c r="N92" s="63"/>
      <c r="O92" s="64" t="e">
        <f t="shared" si="1"/>
        <v>#VALUE!</v>
      </c>
      <c r="P92" s="65" t="e">
        <f>IF(AND(O92&lt;'Data Inputs'!D$23,O92&gt;='Data Inputs'!B$23),'Data Inputs'!A$23, IF(AND(O92&lt;'Data Inputs'!D$24,O92&gt;='Data Inputs'!B$24),'Data Inputs'!A$24, IF(AND(O92&lt;'Data Inputs'!D$25,O92&gt;='Data Inputs'!B$25),'Data Inputs'!A$25, IF(AND(O92&lt;='Data Inputs'!D$26,O92&gt;='Data Inputs'!B$26),'Data Inputs'!A$26, IF(O92&gt;'Data Inputs'!D$26,'Data Inputs'!A$27, 0)))))</f>
        <v>#VALUE!</v>
      </c>
      <c r="Q92" s="65">
        <f>IF(AND(N92&lt;'Data Inputs'!H$23,N92&gt;='Data Inputs'!F$23),'Data Inputs'!A$23, IF(AND(N92&lt;'Data Inputs'!H$24,N92&gt;='Data Inputs'!F$24),'Data Inputs'!A$24, IF(AND(N92&lt;'Data Inputs'!H$25,N92&gt;='Data Inputs'!F$25),'Data Inputs'!A$25, IF(AND(N92&lt;='Data Inputs'!H$26,N92&gt;='Data Inputs'!F$26),'Data Inputs'!A$26, IF(N92&gt;'Data Inputs'!H$26,'Data Inputs'!A$27, 0)))))</f>
        <v>100</v>
      </c>
      <c r="R92" s="58"/>
      <c r="S92" s="65" t="str">
        <f>IF(R92='Data Inputs'!I$23,'Data Inputs'!A$23,IF(R92='Data Inputs'!I$24,'Data Inputs'!A$24, IF(R92='Data Inputs'!I$25,'Data Inputs'!A$25, IF(R92='Data Inputs'!I$26,'Data Inputs'!A$26, IF(R92='Data Inputs'!I$27,'Data Inputs'!A$27, "")))))</f>
        <v/>
      </c>
      <c r="T92" s="58"/>
      <c r="U92" s="65" t="str">
        <f>IF(T92='Data Inputs'!K$23,'Data Inputs'!A$23,IF(T92='Data Inputs'!K$24,'Data Inputs'!A$24, IF(T92='Data Inputs'!K$25,'Data Inputs'!A$25, IF(T92='Data Inputs'!K$26,'Data Inputs'!A$26, IF(T92='Data Inputs'!K$27,'Data Inputs'!A$27, "")))))</f>
        <v/>
      </c>
      <c r="V92" s="66" t="e">
        <f>(P92*'Data Inputs'!D$28)+(Q92*'Data Inputs'!H$28)+(S92*'Data Inputs'!J$28)+(U92*'Data Inputs'!L$28)</f>
        <v>#VALUE!</v>
      </c>
    </row>
    <row r="93" spans="1:22" x14ac:dyDescent="0.2">
      <c r="A93" s="56" t="s">
        <v>118</v>
      </c>
      <c r="B93" s="57"/>
      <c r="C93" s="58"/>
      <c r="D93" s="59"/>
      <c r="E93" s="54" t="str">
        <f>IF(D93="","",D93*INDEX('Data Inputs'!C$6:C$11,MATCH(C93,Energy,0)))</f>
        <v/>
      </c>
      <c r="F93" s="60" t="str">
        <f>IF(D93="","", D93*INDEX('Data Inputs'!E$6:E$11,MATCH(C93,Energy)))</f>
        <v/>
      </c>
      <c r="G93" s="58"/>
      <c r="H93" s="58"/>
      <c r="I93" s="58"/>
      <c r="J93" s="61"/>
      <c r="K93" s="62"/>
      <c r="L93" s="62"/>
      <c r="M93" s="58"/>
      <c r="N93" s="63"/>
      <c r="O93" s="64" t="e">
        <f t="shared" si="1"/>
        <v>#VALUE!</v>
      </c>
      <c r="P93" s="65" t="e">
        <f>IF(AND(O93&lt;'Data Inputs'!D$23,O93&gt;='Data Inputs'!B$23),'Data Inputs'!A$23, IF(AND(O93&lt;'Data Inputs'!D$24,O93&gt;='Data Inputs'!B$24),'Data Inputs'!A$24, IF(AND(O93&lt;'Data Inputs'!D$25,O93&gt;='Data Inputs'!B$25),'Data Inputs'!A$25, IF(AND(O93&lt;='Data Inputs'!D$26,O93&gt;='Data Inputs'!B$26),'Data Inputs'!A$26, IF(O93&gt;'Data Inputs'!D$26,'Data Inputs'!A$27, 0)))))</f>
        <v>#VALUE!</v>
      </c>
      <c r="Q93" s="65">
        <f>IF(AND(N93&lt;'Data Inputs'!H$23,N93&gt;='Data Inputs'!F$23),'Data Inputs'!A$23, IF(AND(N93&lt;'Data Inputs'!H$24,N93&gt;='Data Inputs'!F$24),'Data Inputs'!A$24, IF(AND(N93&lt;'Data Inputs'!H$25,N93&gt;='Data Inputs'!F$25),'Data Inputs'!A$25, IF(AND(N93&lt;='Data Inputs'!H$26,N93&gt;='Data Inputs'!F$26),'Data Inputs'!A$26, IF(N93&gt;'Data Inputs'!H$26,'Data Inputs'!A$27, 0)))))</f>
        <v>100</v>
      </c>
      <c r="R93" s="58"/>
      <c r="S93" s="65" t="str">
        <f>IF(R93='Data Inputs'!I$23,'Data Inputs'!A$23,IF(R93='Data Inputs'!I$24,'Data Inputs'!A$24, IF(R93='Data Inputs'!I$25,'Data Inputs'!A$25, IF(R93='Data Inputs'!I$26,'Data Inputs'!A$26, IF(R93='Data Inputs'!I$27,'Data Inputs'!A$27, "")))))</f>
        <v/>
      </c>
      <c r="T93" s="58"/>
      <c r="U93" s="65" t="str">
        <f>IF(T93='Data Inputs'!K$23,'Data Inputs'!A$23,IF(T93='Data Inputs'!K$24,'Data Inputs'!A$24, IF(T93='Data Inputs'!K$25,'Data Inputs'!A$25, IF(T93='Data Inputs'!K$26,'Data Inputs'!A$26, IF(T93='Data Inputs'!K$27,'Data Inputs'!A$27, "")))))</f>
        <v/>
      </c>
      <c r="V93" s="66" t="e">
        <f>(P93*'Data Inputs'!D$28)+(Q93*'Data Inputs'!H$28)+(S93*'Data Inputs'!J$28)+(U93*'Data Inputs'!L$28)</f>
        <v>#VALUE!</v>
      </c>
    </row>
    <row r="94" spans="1:22" x14ac:dyDescent="0.2">
      <c r="A94" s="56" t="s">
        <v>119</v>
      </c>
      <c r="B94" s="57"/>
      <c r="C94" s="58"/>
      <c r="D94" s="59"/>
      <c r="E94" s="54" t="str">
        <f>IF(D94="","",D94*INDEX('Data Inputs'!C$6:C$11,MATCH(C94,Energy,0)))</f>
        <v/>
      </c>
      <c r="F94" s="60" t="str">
        <f>IF(D94="","", D94*INDEX('Data Inputs'!E$6:E$11,MATCH(C94,Energy)))</f>
        <v/>
      </c>
      <c r="G94" s="58"/>
      <c r="H94" s="58"/>
      <c r="I94" s="58"/>
      <c r="J94" s="61"/>
      <c r="K94" s="62"/>
      <c r="L94" s="62"/>
      <c r="M94" s="58"/>
      <c r="N94" s="63"/>
      <c r="O94" s="64" t="e">
        <f t="shared" si="1"/>
        <v>#VALUE!</v>
      </c>
      <c r="P94" s="65" t="e">
        <f>IF(AND(O94&lt;'Data Inputs'!D$23,O94&gt;='Data Inputs'!B$23),'Data Inputs'!A$23, IF(AND(O94&lt;'Data Inputs'!D$24,O94&gt;='Data Inputs'!B$24),'Data Inputs'!A$24, IF(AND(O94&lt;'Data Inputs'!D$25,O94&gt;='Data Inputs'!B$25),'Data Inputs'!A$25, IF(AND(O94&lt;='Data Inputs'!D$26,O94&gt;='Data Inputs'!B$26),'Data Inputs'!A$26, IF(O94&gt;'Data Inputs'!D$26,'Data Inputs'!A$27, 0)))))</f>
        <v>#VALUE!</v>
      </c>
      <c r="Q94" s="65">
        <f>IF(AND(N94&lt;'Data Inputs'!H$23,N94&gt;='Data Inputs'!F$23),'Data Inputs'!A$23, IF(AND(N94&lt;'Data Inputs'!H$24,N94&gt;='Data Inputs'!F$24),'Data Inputs'!A$24, IF(AND(N94&lt;'Data Inputs'!H$25,N94&gt;='Data Inputs'!F$25),'Data Inputs'!A$25, IF(AND(N94&lt;='Data Inputs'!H$26,N94&gt;='Data Inputs'!F$26),'Data Inputs'!A$26, IF(N94&gt;'Data Inputs'!H$26,'Data Inputs'!A$27, 0)))))</f>
        <v>100</v>
      </c>
      <c r="R94" s="58"/>
      <c r="S94" s="65" t="str">
        <f>IF(R94='Data Inputs'!I$23,'Data Inputs'!A$23,IF(R94='Data Inputs'!I$24,'Data Inputs'!A$24, IF(R94='Data Inputs'!I$25,'Data Inputs'!A$25, IF(R94='Data Inputs'!I$26,'Data Inputs'!A$26, IF(R94='Data Inputs'!I$27,'Data Inputs'!A$27, "")))))</f>
        <v/>
      </c>
      <c r="T94" s="58"/>
      <c r="U94" s="65" t="str">
        <f>IF(T94='Data Inputs'!K$23,'Data Inputs'!A$23,IF(T94='Data Inputs'!K$24,'Data Inputs'!A$24, IF(T94='Data Inputs'!K$25,'Data Inputs'!A$25, IF(T94='Data Inputs'!K$26,'Data Inputs'!A$26, IF(T94='Data Inputs'!K$27,'Data Inputs'!A$27, "")))))</f>
        <v/>
      </c>
      <c r="V94" s="66" t="e">
        <f>(P94*'Data Inputs'!D$28)+(Q94*'Data Inputs'!H$28)+(S94*'Data Inputs'!J$28)+(U94*'Data Inputs'!L$28)</f>
        <v>#VALUE!</v>
      </c>
    </row>
    <row r="95" spans="1:22" x14ac:dyDescent="0.2">
      <c r="A95" s="56" t="s">
        <v>120</v>
      </c>
      <c r="B95" s="57"/>
      <c r="C95" s="58"/>
      <c r="D95" s="59"/>
      <c r="E95" s="54" t="str">
        <f>IF(D95="","",D95*INDEX('Data Inputs'!C$6:C$11,MATCH(C95,Energy,0)))</f>
        <v/>
      </c>
      <c r="F95" s="60" t="str">
        <f>IF(D95="","", D95*INDEX('Data Inputs'!E$6:E$11,MATCH(C95,Energy)))</f>
        <v/>
      </c>
      <c r="G95" s="58"/>
      <c r="H95" s="58"/>
      <c r="I95" s="58"/>
      <c r="J95" s="61"/>
      <c r="K95" s="62"/>
      <c r="L95" s="62"/>
      <c r="M95" s="58"/>
      <c r="N95" s="63"/>
      <c r="O95" s="64" t="e">
        <f t="shared" si="1"/>
        <v>#VALUE!</v>
      </c>
      <c r="P95" s="65" t="e">
        <f>IF(AND(O95&lt;'Data Inputs'!D$23,O95&gt;='Data Inputs'!B$23),'Data Inputs'!A$23, IF(AND(O95&lt;'Data Inputs'!D$24,O95&gt;='Data Inputs'!B$24),'Data Inputs'!A$24, IF(AND(O95&lt;'Data Inputs'!D$25,O95&gt;='Data Inputs'!B$25),'Data Inputs'!A$25, IF(AND(O95&lt;='Data Inputs'!D$26,O95&gt;='Data Inputs'!B$26),'Data Inputs'!A$26, IF(O95&gt;'Data Inputs'!D$26,'Data Inputs'!A$27, 0)))))</f>
        <v>#VALUE!</v>
      </c>
      <c r="Q95" s="65">
        <f>IF(AND(N95&lt;'Data Inputs'!H$23,N95&gt;='Data Inputs'!F$23),'Data Inputs'!A$23, IF(AND(N95&lt;'Data Inputs'!H$24,N95&gt;='Data Inputs'!F$24),'Data Inputs'!A$24, IF(AND(N95&lt;'Data Inputs'!H$25,N95&gt;='Data Inputs'!F$25),'Data Inputs'!A$25, IF(AND(N95&lt;='Data Inputs'!H$26,N95&gt;='Data Inputs'!F$26),'Data Inputs'!A$26, IF(N95&gt;'Data Inputs'!H$26,'Data Inputs'!A$27, 0)))))</f>
        <v>100</v>
      </c>
      <c r="R95" s="58"/>
      <c r="S95" s="65" t="str">
        <f>IF(R95='Data Inputs'!I$23,'Data Inputs'!A$23,IF(R95='Data Inputs'!I$24,'Data Inputs'!A$24, IF(R95='Data Inputs'!I$25,'Data Inputs'!A$25, IF(R95='Data Inputs'!I$26,'Data Inputs'!A$26, IF(R95='Data Inputs'!I$27,'Data Inputs'!A$27, "")))))</f>
        <v/>
      </c>
      <c r="T95" s="58"/>
      <c r="U95" s="65" t="str">
        <f>IF(T95='Data Inputs'!K$23,'Data Inputs'!A$23,IF(T95='Data Inputs'!K$24,'Data Inputs'!A$24, IF(T95='Data Inputs'!K$25,'Data Inputs'!A$25, IF(T95='Data Inputs'!K$26,'Data Inputs'!A$26, IF(T95='Data Inputs'!K$27,'Data Inputs'!A$27, "")))))</f>
        <v/>
      </c>
      <c r="V95" s="66" t="e">
        <f>(P95*'Data Inputs'!D$28)+(Q95*'Data Inputs'!H$28)+(S95*'Data Inputs'!J$28)+(U95*'Data Inputs'!L$28)</f>
        <v>#VALUE!</v>
      </c>
    </row>
    <row r="96" spans="1:22" x14ac:dyDescent="0.2">
      <c r="A96" s="56" t="s">
        <v>121</v>
      </c>
      <c r="B96" s="57"/>
      <c r="C96" s="58"/>
      <c r="D96" s="59"/>
      <c r="E96" s="54" t="str">
        <f>IF(D96="","",D96*INDEX('Data Inputs'!C$6:C$11,MATCH(C96,Energy,0)))</f>
        <v/>
      </c>
      <c r="F96" s="60" t="str">
        <f>IF(D96="","", D96*INDEX('Data Inputs'!E$6:E$11,MATCH(C96,Energy)))</f>
        <v/>
      </c>
      <c r="G96" s="58"/>
      <c r="H96" s="58"/>
      <c r="I96" s="58"/>
      <c r="J96" s="61"/>
      <c r="K96" s="62"/>
      <c r="L96" s="62"/>
      <c r="M96" s="58"/>
      <c r="N96" s="63"/>
      <c r="O96" s="64" t="e">
        <f t="shared" si="1"/>
        <v>#VALUE!</v>
      </c>
      <c r="P96" s="65" t="e">
        <f>IF(AND(O96&lt;'Data Inputs'!D$23,O96&gt;='Data Inputs'!B$23),'Data Inputs'!A$23, IF(AND(O96&lt;'Data Inputs'!D$24,O96&gt;='Data Inputs'!B$24),'Data Inputs'!A$24, IF(AND(O96&lt;'Data Inputs'!D$25,O96&gt;='Data Inputs'!B$25),'Data Inputs'!A$25, IF(AND(O96&lt;='Data Inputs'!D$26,O96&gt;='Data Inputs'!B$26),'Data Inputs'!A$26, IF(O96&gt;'Data Inputs'!D$26,'Data Inputs'!A$27, 0)))))</f>
        <v>#VALUE!</v>
      </c>
      <c r="Q96" s="65">
        <f>IF(AND(N96&lt;'Data Inputs'!H$23,N96&gt;='Data Inputs'!F$23),'Data Inputs'!A$23, IF(AND(N96&lt;'Data Inputs'!H$24,N96&gt;='Data Inputs'!F$24),'Data Inputs'!A$24, IF(AND(N96&lt;'Data Inputs'!H$25,N96&gt;='Data Inputs'!F$25),'Data Inputs'!A$25, IF(AND(N96&lt;='Data Inputs'!H$26,N96&gt;='Data Inputs'!F$26),'Data Inputs'!A$26, IF(N96&gt;'Data Inputs'!H$26,'Data Inputs'!A$27, 0)))))</f>
        <v>100</v>
      </c>
      <c r="R96" s="58"/>
      <c r="S96" s="65" t="str">
        <f>IF(R96='Data Inputs'!I$23,'Data Inputs'!A$23,IF(R96='Data Inputs'!I$24,'Data Inputs'!A$24, IF(R96='Data Inputs'!I$25,'Data Inputs'!A$25, IF(R96='Data Inputs'!I$26,'Data Inputs'!A$26, IF(R96='Data Inputs'!I$27,'Data Inputs'!A$27, "")))))</f>
        <v/>
      </c>
      <c r="T96" s="58"/>
      <c r="U96" s="65" t="str">
        <f>IF(T96='Data Inputs'!K$23,'Data Inputs'!A$23,IF(T96='Data Inputs'!K$24,'Data Inputs'!A$24, IF(T96='Data Inputs'!K$25,'Data Inputs'!A$25, IF(T96='Data Inputs'!K$26,'Data Inputs'!A$26, IF(T96='Data Inputs'!K$27,'Data Inputs'!A$27, "")))))</f>
        <v/>
      </c>
      <c r="V96" s="66" t="e">
        <f>(P96*'Data Inputs'!D$28)+(Q96*'Data Inputs'!H$28)+(S96*'Data Inputs'!J$28)+(U96*'Data Inputs'!L$28)</f>
        <v>#VALUE!</v>
      </c>
    </row>
    <row r="97" spans="1:22" x14ac:dyDescent="0.2">
      <c r="A97" s="56" t="s">
        <v>122</v>
      </c>
      <c r="B97" s="57"/>
      <c r="C97" s="58"/>
      <c r="D97" s="59"/>
      <c r="E97" s="54" t="str">
        <f>IF(D97="","",D97*INDEX('Data Inputs'!C$6:C$11,MATCH(C97,Energy,0)))</f>
        <v/>
      </c>
      <c r="F97" s="60" t="str">
        <f>IF(D97="","", D97*INDEX('Data Inputs'!E$6:E$11,MATCH(C97,Energy)))</f>
        <v/>
      </c>
      <c r="G97" s="58"/>
      <c r="H97" s="58"/>
      <c r="I97" s="58"/>
      <c r="J97" s="61"/>
      <c r="K97" s="62"/>
      <c r="L97" s="62"/>
      <c r="M97" s="58"/>
      <c r="N97" s="63"/>
      <c r="O97" s="64" t="e">
        <f t="shared" si="1"/>
        <v>#VALUE!</v>
      </c>
      <c r="P97" s="65" t="e">
        <f>IF(AND(O97&lt;'Data Inputs'!D$23,O97&gt;='Data Inputs'!B$23),'Data Inputs'!A$23, IF(AND(O97&lt;'Data Inputs'!D$24,O97&gt;='Data Inputs'!B$24),'Data Inputs'!A$24, IF(AND(O97&lt;'Data Inputs'!D$25,O97&gt;='Data Inputs'!B$25),'Data Inputs'!A$25, IF(AND(O97&lt;='Data Inputs'!D$26,O97&gt;='Data Inputs'!B$26),'Data Inputs'!A$26, IF(O97&gt;'Data Inputs'!D$26,'Data Inputs'!A$27, 0)))))</f>
        <v>#VALUE!</v>
      </c>
      <c r="Q97" s="65">
        <f>IF(AND(N97&lt;'Data Inputs'!H$23,N97&gt;='Data Inputs'!F$23),'Data Inputs'!A$23, IF(AND(N97&lt;'Data Inputs'!H$24,N97&gt;='Data Inputs'!F$24),'Data Inputs'!A$24, IF(AND(N97&lt;'Data Inputs'!H$25,N97&gt;='Data Inputs'!F$25),'Data Inputs'!A$25, IF(AND(N97&lt;='Data Inputs'!H$26,N97&gt;='Data Inputs'!F$26),'Data Inputs'!A$26, IF(N97&gt;'Data Inputs'!H$26,'Data Inputs'!A$27, 0)))))</f>
        <v>100</v>
      </c>
      <c r="R97" s="58"/>
      <c r="S97" s="65" t="str">
        <f>IF(R97='Data Inputs'!I$23,'Data Inputs'!A$23,IF(R97='Data Inputs'!I$24,'Data Inputs'!A$24, IF(R97='Data Inputs'!I$25,'Data Inputs'!A$25, IF(R97='Data Inputs'!I$26,'Data Inputs'!A$26, IF(R97='Data Inputs'!I$27,'Data Inputs'!A$27, "")))))</f>
        <v/>
      </c>
      <c r="T97" s="58"/>
      <c r="U97" s="65" t="str">
        <f>IF(T97='Data Inputs'!K$23,'Data Inputs'!A$23,IF(T97='Data Inputs'!K$24,'Data Inputs'!A$24, IF(T97='Data Inputs'!K$25,'Data Inputs'!A$25, IF(T97='Data Inputs'!K$26,'Data Inputs'!A$26, IF(T97='Data Inputs'!K$27,'Data Inputs'!A$27, "")))))</f>
        <v/>
      </c>
      <c r="V97" s="66" t="e">
        <f>(P97*'Data Inputs'!D$28)+(Q97*'Data Inputs'!H$28)+(S97*'Data Inputs'!J$28)+(U97*'Data Inputs'!L$28)</f>
        <v>#VALUE!</v>
      </c>
    </row>
    <row r="98" spans="1:22" x14ac:dyDescent="0.2">
      <c r="A98" s="56" t="s">
        <v>123</v>
      </c>
      <c r="B98" s="57"/>
      <c r="C98" s="58"/>
      <c r="D98" s="59"/>
      <c r="E98" s="54" t="str">
        <f>IF(D98="","",D98*INDEX('Data Inputs'!C$6:C$11,MATCH(C98,Energy,0)))</f>
        <v/>
      </c>
      <c r="F98" s="60" t="str">
        <f>IF(D98="","", D98*INDEX('Data Inputs'!E$6:E$11,MATCH(C98,Energy)))</f>
        <v/>
      </c>
      <c r="G98" s="58"/>
      <c r="H98" s="58"/>
      <c r="I98" s="58"/>
      <c r="J98" s="61"/>
      <c r="K98" s="62"/>
      <c r="L98" s="62"/>
      <c r="M98" s="58"/>
      <c r="N98" s="63"/>
      <c r="O98" s="64" t="e">
        <f t="shared" si="1"/>
        <v>#VALUE!</v>
      </c>
      <c r="P98" s="65" t="e">
        <f>IF(AND(O98&lt;'Data Inputs'!D$23,O98&gt;='Data Inputs'!B$23),'Data Inputs'!A$23, IF(AND(O98&lt;'Data Inputs'!D$24,O98&gt;='Data Inputs'!B$24),'Data Inputs'!A$24, IF(AND(O98&lt;'Data Inputs'!D$25,O98&gt;='Data Inputs'!B$25),'Data Inputs'!A$25, IF(AND(O98&lt;='Data Inputs'!D$26,O98&gt;='Data Inputs'!B$26),'Data Inputs'!A$26, IF(O98&gt;'Data Inputs'!D$26,'Data Inputs'!A$27, 0)))))</f>
        <v>#VALUE!</v>
      </c>
      <c r="Q98" s="65">
        <f>IF(AND(N98&lt;'Data Inputs'!H$23,N98&gt;='Data Inputs'!F$23),'Data Inputs'!A$23, IF(AND(N98&lt;'Data Inputs'!H$24,N98&gt;='Data Inputs'!F$24),'Data Inputs'!A$24, IF(AND(N98&lt;'Data Inputs'!H$25,N98&gt;='Data Inputs'!F$25),'Data Inputs'!A$25, IF(AND(N98&lt;='Data Inputs'!H$26,N98&gt;='Data Inputs'!F$26),'Data Inputs'!A$26, IF(N98&gt;'Data Inputs'!H$26,'Data Inputs'!A$27, 0)))))</f>
        <v>100</v>
      </c>
      <c r="R98" s="58"/>
      <c r="S98" s="65" t="str">
        <f>IF(R98='Data Inputs'!I$23,'Data Inputs'!A$23,IF(R98='Data Inputs'!I$24,'Data Inputs'!A$24, IF(R98='Data Inputs'!I$25,'Data Inputs'!A$25, IF(R98='Data Inputs'!I$26,'Data Inputs'!A$26, IF(R98='Data Inputs'!I$27,'Data Inputs'!A$27, "")))))</f>
        <v/>
      </c>
      <c r="T98" s="58"/>
      <c r="U98" s="65" t="str">
        <f>IF(T98='Data Inputs'!K$23,'Data Inputs'!A$23,IF(T98='Data Inputs'!K$24,'Data Inputs'!A$24, IF(T98='Data Inputs'!K$25,'Data Inputs'!A$25, IF(T98='Data Inputs'!K$26,'Data Inputs'!A$26, IF(T98='Data Inputs'!K$27,'Data Inputs'!A$27, "")))))</f>
        <v/>
      </c>
      <c r="V98" s="66" t="e">
        <f>(P98*'Data Inputs'!D$28)+(Q98*'Data Inputs'!H$28)+(S98*'Data Inputs'!J$28)+(U98*'Data Inputs'!L$28)</f>
        <v>#VALUE!</v>
      </c>
    </row>
    <row r="99" spans="1:22" x14ac:dyDescent="0.2">
      <c r="A99" s="56" t="s">
        <v>124</v>
      </c>
      <c r="B99" s="57"/>
      <c r="C99" s="58"/>
      <c r="D99" s="59"/>
      <c r="E99" s="54" t="str">
        <f>IF(D99="","",D99*INDEX('Data Inputs'!C$6:C$11,MATCH(C99,Energy,0)))</f>
        <v/>
      </c>
      <c r="F99" s="60" t="str">
        <f>IF(D99="","", D99*INDEX('Data Inputs'!E$6:E$11,MATCH(C99,Energy)))</f>
        <v/>
      </c>
      <c r="G99" s="58"/>
      <c r="H99" s="58"/>
      <c r="I99" s="58"/>
      <c r="J99" s="61"/>
      <c r="K99" s="62"/>
      <c r="L99" s="62"/>
      <c r="M99" s="58"/>
      <c r="N99" s="63"/>
      <c r="O99" s="64" t="e">
        <f t="shared" si="1"/>
        <v>#VALUE!</v>
      </c>
      <c r="P99" s="65" t="e">
        <f>IF(AND(O99&lt;'Data Inputs'!D$23,O99&gt;='Data Inputs'!B$23),'Data Inputs'!A$23, IF(AND(O99&lt;'Data Inputs'!D$24,O99&gt;='Data Inputs'!B$24),'Data Inputs'!A$24, IF(AND(O99&lt;'Data Inputs'!D$25,O99&gt;='Data Inputs'!B$25),'Data Inputs'!A$25, IF(AND(O99&lt;='Data Inputs'!D$26,O99&gt;='Data Inputs'!B$26),'Data Inputs'!A$26, IF(O99&gt;'Data Inputs'!D$26,'Data Inputs'!A$27, 0)))))</f>
        <v>#VALUE!</v>
      </c>
      <c r="Q99" s="65">
        <f>IF(AND(N99&lt;'Data Inputs'!H$23,N99&gt;='Data Inputs'!F$23),'Data Inputs'!A$23, IF(AND(N99&lt;'Data Inputs'!H$24,N99&gt;='Data Inputs'!F$24),'Data Inputs'!A$24, IF(AND(N99&lt;'Data Inputs'!H$25,N99&gt;='Data Inputs'!F$25),'Data Inputs'!A$25, IF(AND(N99&lt;='Data Inputs'!H$26,N99&gt;='Data Inputs'!F$26),'Data Inputs'!A$26, IF(N99&gt;'Data Inputs'!H$26,'Data Inputs'!A$27, 0)))))</f>
        <v>100</v>
      </c>
      <c r="R99" s="58"/>
      <c r="S99" s="65" t="str">
        <f>IF(R99='Data Inputs'!I$23,'Data Inputs'!A$23,IF(R99='Data Inputs'!I$24,'Data Inputs'!A$24, IF(R99='Data Inputs'!I$25,'Data Inputs'!A$25, IF(R99='Data Inputs'!I$26,'Data Inputs'!A$26, IF(R99='Data Inputs'!I$27,'Data Inputs'!A$27, "")))))</f>
        <v/>
      </c>
      <c r="T99" s="58"/>
      <c r="U99" s="65" t="str">
        <f>IF(T99='Data Inputs'!K$23,'Data Inputs'!A$23,IF(T99='Data Inputs'!K$24,'Data Inputs'!A$24, IF(T99='Data Inputs'!K$25,'Data Inputs'!A$25, IF(T99='Data Inputs'!K$26,'Data Inputs'!A$26, IF(T99='Data Inputs'!K$27,'Data Inputs'!A$27, "")))))</f>
        <v/>
      </c>
      <c r="V99" s="66" t="e">
        <f>(P99*'Data Inputs'!D$28)+(Q99*'Data Inputs'!H$28)+(S99*'Data Inputs'!J$28)+(U99*'Data Inputs'!L$28)</f>
        <v>#VALUE!</v>
      </c>
    </row>
    <row r="100" spans="1:22" x14ac:dyDescent="0.2">
      <c r="A100" s="56" t="s">
        <v>125</v>
      </c>
      <c r="B100" s="57"/>
      <c r="C100" s="58"/>
      <c r="D100" s="59"/>
      <c r="E100" s="54" t="str">
        <f>IF(D100="","",D100*INDEX('Data Inputs'!C$6:C$11,MATCH(C100,Energy,0)))</f>
        <v/>
      </c>
      <c r="F100" s="60" t="str">
        <f>IF(D100="","", D100*INDEX('Data Inputs'!E$6:E$11,MATCH(C100,Energy)))</f>
        <v/>
      </c>
      <c r="G100" s="58"/>
      <c r="H100" s="58"/>
      <c r="I100" s="58"/>
      <c r="J100" s="61"/>
      <c r="K100" s="62"/>
      <c r="L100" s="62"/>
      <c r="M100" s="58"/>
      <c r="N100" s="63"/>
      <c r="O100" s="64" t="e">
        <f t="shared" si="1"/>
        <v>#VALUE!</v>
      </c>
      <c r="P100" s="65" t="e">
        <f>IF(AND(O100&lt;'Data Inputs'!D$23,O100&gt;='Data Inputs'!B$23),'Data Inputs'!A$23, IF(AND(O100&lt;'Data Inputs'!D$24,O100&gt;='Data Inputs'!B$24),'Data Inputs'!A$24, IF(AND(O100&lt;'Data Inputs'!D$25,O100&gt;='Data Inputs'!B$25),'Data Inputs'!A$25, IF(AND(O100&lt;='Data Inputs'!D$26,O100&gt;='Data Inputs'!B$26),'Data Inputs'!A$26, IF(O100&gt;'Data Inputs'!D$26,'Data Inputs'!A$27, 0)))))</f>
        <v>#VALUE!</v>
      </c>
      <c r="Q100" s="65">
        <f>IF(AND(N100&lt;'Data Inputs'!H$23,N100&gt;='Data Inputs'!F$23),'Data Inputs'!A$23, IF(AND(N100&lt;'Data Inputs'!H$24,N100&gt;='Data Inputs'!F$24),'Data Inputs'!A$24, IF(AND(N100&lt;'Data Inputs'!H$25,N100&gt;='Data Inputs'!F$25),'Data Inputs'!A$25, IF(AND(N100&lt;='Data Inputs'!H$26,N100&gt;='Data Inputs'!F$26),'Data Inputs'!A$26, IF(N100&gt;'Data Inputs'!H$26,'Data Inputs'!A$27, 0)))))</f>
        <v>100</v>
      </c>
      <c r="R100" s="58"/>
      <c r="S100" s="65" t="str">
        <f>IF(R100='Data Inputs'!I$23,'Data Inputs'!A$23,IF(R100='Data Inputs'!I$24,'Data Inputs'!A$24, IF(R100='Data Inputs'!I$25,'Data Inputs'!A$25, IF(R100='Data Inputs'!I$26,'Data Inputs'!A$26, IF(R100='Data Inputs'!I$27,'Data Inputs'!A$27, "")))))</f>
        <v/>
      </c>
      <c r="T100" s="58"/>
      <c r="U100" s="65" t="str">
        <f>IF(T100='Data Inputs'!K$23,'Data Inputs'!A$23,IF(T100='Data Inputs'!K$24,'Data Inputs'!A$24, IF(T100='Data Inputs'!K$25,'Data Inputs'!A$25, IF(T100='Data Inputs'!K$26,'Data Inputs'!A$26, IF(T100='Data Inputs'!K$27,'Data Inputs'!A$27, "")))))</f>
        <v/>
      </c>
      <c r="V100" s="66" t="e">
        <f>(P100*'Data Inputs'!D$28)+(Q100*'Data Inputs'!H$28)+(S100*'Data Inputs'!J$28)+(U100*'Data Inputs'!L$28)</f>
        <v>#VALUE!</v>
      </c>
    </row>
    <row r="101" spans="1:22" x14ac:dyDescent="0.2">
      <c r="A101" s="56" t="s">
        <v>126</v>
      </c>
      <c r="B101" s="57"/>
      <c r="C101" s="58"/>
      <c r="D101" s="59"/>
      <c r="E101" s="54" t="str">
        <f>IF(D101="","",D101*INDEX('Data Inputs'!C$6:C$11,MATCH(C101,Energy,0)))</f>
        <v/>
      </c>
      <c r="F101" s="60" t="str">
        <f>IF(D101="","", D101*INDEX('Data Inputs'!E$6:E$11,MATCH(C101,Energy)))</f>
        <v/>
      </c>
      <c r="G101" s="58"/>
      <c r="H101" s="58"/>
      <c r="I101" s="58"/>
      <c r="J101" s="61"/>
      <c r="K101" s="62"/>
      <c r="L101" s="62"/>
      <c r="M101" s="58"/>
      <c r="N101" s="63"/>
      <c r="O101" s="64" t="e">
        <f t="shared" si="1"/>
        <v>#VALUE!</v>
      </c>
      <c r="P101" s="65" t="e">
        <f>IF(AND(O101&lt;'Data Inputs'!D$23,O101&gt;='Data Inputs'!B$23),'Data Inputs'!A$23, IF(AND(O101&lt;'Data Inputs'!D$24,O101&gt;='Data Inputs'!B$24),'Data Inputs'!A$24, IF(AND(O101&lt;'Data Inputs'!D$25,O101&gt;='Data Inputs'!B$25),'Data Inputs'!A$25, IF(AND(O101&lt;='Data Inputs'!D$26,O101&gt;='Data Inputs'!B$26),'Data Inputs'!A$26, IF(O101&gt;'Data Inputs'!D$26,'Data Inputs'!A$27, 0)))))</f>
        <v>#VALUE!</v>
      </c>
      <c r="Q101" s="65">
        <f>IF(AND(N101&lt;'Data Inputs'!H$23,N101&gt;='Data Inputs'!F$23),'Data Inputs'!A$23, IF(AND(N101&lt;'Data Inputs'!H$24,N101&gt;='Data Inputs'!F$24),'Data Inputs'!A$24, IF(AND(N101&lt;'Data Inputs'!H$25,N101&gt;='Data Inputs'!F$25),'Data Inputs'!A$25, IF(AND(N101&lt;='Data Inputs'!H$26,N101&gt;='Data Inputs'!F$26),'Data Inputs'!A$26, IF(N101&gt;'Data Inputs'!H$26,'Data Inputs'!A$27, 0)))))</f>
        <v>100</v>
      </c>
      <c r="R101" s="58"/>
      <c r="S101" s="65" t="str">
        <f>IF(R101='Data Inputs'!I$23,'Data Inputs'!A$23,IF(R101='Data Inputs'!I$24,'Data Inputs'!A$24, IF(R101='Data Inputs'!I$25,'Data Inputs'!A$25, IF(R101='Data Inputs'!I$26,'Data Inputs'!A$26, IF(R101='Data Inputs'!I$27,'Data Inputs'!A$27, "")))))</f>
        <v/>
      </c>
      <c r="T101" s="58"/>
      <c r="U101" s="65" t="str">
        <f>IF(T101='Data Inputs'!K$23,'Data Inputs'!A$23,IF(T101='Data Inputs'!K$24,'Data Inputs'!A$24, IF(T101='Data Inputs'!K$25,'Data Inputs'!A$25, IF(T101='Data Inputs'!K$26,'Data Inputs'!A$26, IF(T101='Data Inputs'!K$27,'Data Inputs'!A$27, "")))))</f>
        <v/>
      </c>
      <c r="V101" s="66" t="e">
        <f>(P101*'Data Inputs'!D$28)+(Q101*'Data Inputs'!H$28)+(S101*'Data Inputs'!J$28)+(U101*'Data Inputs'!L$28)</f>
        <v>#VALUE!</v>
      </c>
    </row>
    <row r="102" spans="1:22" x14ac:dyDescent="0.2">
      <c r="A102" s="56" t="s">
        <v>127</v>
      </c>
      <c r="B102" s="57"/>
      <c r="C102" s="58"/>
      <c r="D102" s="59"/>
      <c r="E102" s="54" t="str">
        <f>IF(D102="","",D102*INDEX('Data Inputs'!C$6:C$11,MATCH(C102,Energy,0)))</f>
        <v/>
      </c>
      <c r="F102" s="60" t="str">
        <f>IF(D102="","", D102*INDEX('Data Inputs'!E$6:E$11,MATCH(C102,Energy)))</f>
        <v/>
      </c>
      <c r="G102" s="58"/>
      <c r="H102" s="58"/>
      <c r="I102" s="58"/>
      <c r="J102" s="61"/>
      <c r="K102" s="62"/>
      <c r="L102" s="62"/>
      <c r="M102" s="58"/>
      <c r="N102" s="63"/>
      <c r="O102" s="64" t="e">
        <f t="shared" si="1"/>
        <v>#VALUE!</v>
      </c>
      <c r="P102" s="65" t="e">
        <f>IF(AND(O102&lt;'Data Inputs'!D$23,O102&gt;='Data Inputs'!B$23),'Data Inputs'!A$23, IF(AND(O102&lt;'Data Inputs'!D$24,O102&gt;='Data Inputs'!B$24),'Data Inputs'!A$24, IF(AND(O102&lt;'Data Inputs'!D$25,O102&gt;='Data Inputs'!B$25),'Data Inputs'!A$25, IF(AND(O102&lt;='Data Inputs'!D$26,O102&gt;='Data Inputs'!B$26),'Data Inputs'!A$26, IF(O102&gt;'Data Inputs'!D$26,'Data Inputs'!A$27, 0)))))</f>
        <v>#VALUE!</v>
      </c>
      <c r="Q102" s="65">
        <f>IF(AND(N102&lt;'Data Inputs'!H$23,N102&gt;='Data Inputs'!F$23),'Data Inputs'!A$23, IF(AND(N102&lt;'Data Inputs'!H$24,N102&gt;='Data Inputs'!F$24),'Data Inputs'!A$24, IF(AND(N102&lt;'Data Inputs'!H$25,N102&gt;='Data Inputs'!F$25),'Data Inputs'!A$25, IF(AND(N102&lt;='Data Inputs'!H$26,N102&gt;='Data Inputs'!F$26),'Data Inputs'!A$26, IF(N102&gt;'Data Inputs'!H$26,'Data Inputs'!A$27, 0)))))</f>
        <v>100</v>
      </c>
      <c r="R102" s="58"/>
      <c r="S102" s="65" t="str">
        <f>IF(R102='Data Inputs'!I$23,'Data Inputs'!A$23,IF(R102='Data Inputs'!I$24,'Data Inputs'!A$24, IF(R102='Data Inputs'!I$25,'Data Inputs'!A$25, IF(R102='Data Inputs'!I$26,'Data Inputs'!A$26, IF(R102='Data Inputs'!I$27,'Data Inputs'!A$27, "")))))</f>
        <v/>
      </c>
      <c r="T102" s="58"/>
      <c r="U102" s="65" t="str">
        <f>IF(T102='Data Inputs'!K$23,'Data Inputs'!A$23,IF(T102='Data Inputs'!K$24,'Data Inputs'!A$24, IF(T102='Data Inputs'!K$25,'Data Inputs'!A$25, IF(T102='Data Inputs'!K$26,'Data Inputs'!A$26, IF(T102='Data Inputs'!K$27,'Data Inputs'!A$27, "")))))</f>
        <v/>
      </c>
      <c r="V102" s="66" t="e">
        <f>(P102*'Data Inputs'!D$28)+(Q102*'Data Inputs'!H$28)+(S102*'Data Inputs'!J$28)+(U102*'Data Inputs'!L$28)</f>
        <v>#VALUE!</v>
      </c>
    </row>
    <row r="103" spans="1:22" x14ac:dyDescent="0.2">
      <c r="A103" s="56" t="s">
        <v>128</v>
      </c>
      <c r="B103" s="57"/>
      <c r="C103" s="58"/>
      <c r="D103" s="59"/>
      <c r="E103" s="54" t="str">
        <f>IF(D103="","",D103*INDEX('Data Inputs'!C$6:C$11,MATCH(C103,Energy,0)))</f>
        <v/>
      </c>
      <c r="F103" s="60" t="str">
        <f>IF(D103="","", D103*INDEX('Data Inputs'!E$6:E$11,MATCH(C103,Energy)))</f>
        <v/>
      </c>
      <c r="G103" s="58"/>
      <c r="H103" s="58"/>
      <c r="I103" s="58"/>
      <c r="J103" s="61"/>
      <c r="K103" s="62"/>
      <c r="L103" s="62"/>
      <c r="M103" s="58"/>
      <c r="N103" s="63"/>
      <c r="O103" s="64" t="e">
        <f t="shared" si="1"/>
        <v>#VALUE!</v>
      </c>
      <c r="P103" s="65" t="e">
        <f>IF(AND(O103&lt;'Data Inputs'!D$23,O103&gt;='Data Inputs'!B$23),'Data Inputs'!A$23, IF(AND(O103&lt;'Data Inputs'!D$24,O103&gt;='Data Inputs'!B$24),'Data Inputs'!A$24, IF(AND(O103&lt;'Data Inputs'!D$25,O103&gt;='Data Inputs'!B$25),'Data Inputs'!A$25, IF(AND(O103&lt;='Data Inputs'!D$26,O103&gt;='Data Inputs'!B$26),'Data Inputs'!A$26, IF(O103&gt;'Data Inputs'!D$26,'Data Inputs'!A$27, 0)))))</f>
        <v>#VALUE!</v>
      </c>
      <c r="Q103" s="65">
        <f>IF(AND(N103&lt;'Data Inputs'!H$23,N103&gt;='Data Inputs'!F$23),'Data Inputs'!A$23, IF(AND(N103&lt;'Data Inputs'!H$24,N103&gt;='Data Inputs'!F$24),'Data Inputs'!A$24, IF(AND(N103&lt;'Data Inputs'!H$25,N103&gt;='Data Inputs'!F$25),'Data Inputs'!A$25, IF(AND(N103&lt;='Data Inputs'!H$26,N103&gt;='Data Inputs'!F$26),'Data Inputs'!A$26, IF(N103&gt;'Data Inputs'!H$26,'Data Inputs'!A$27, 0)))))</f>
        <v>100</v>
      </c>
      <c r="R103" s="58"/>
      <c r="S103" s="65" t="str">
        <f>IF(R103='Data Inputs'!I$23,'Data Inputs'!A$23,IF(R103='Data Inputs'!I$24,'Data Inputs'!A$24, IF(R103='Data Inputs'!I$25,'Data Inputs'!A$25, IF(R103='Data Inputs'!I$26,'Data Inputs'!A$26, IF(R103='Data Inputs'!I$27,'Data Inputs'!A$27, "")))))</f>
        <v/>
      </c>
      <c r="T103" s="58"/>
      <c r="U103" s="65" t="str">
        <f>IF(T103='Data Inputs'!K$23,'Data Inputs'!A$23,IF(T103='Data Inputs'!K$24,'Data Inputs'!A$24, IF(T103='Data Inputs'!K$25,'Data Inputs'!A$25, IF(T103='Data Inputs'!K$26,'Data Inputs'!A$26, IF(T103='Data Inputs'!K$27,'Data Inputs'!A$27, "")))))</f>
        <v/>
      </c>
      <c r="V103" s="66" t="e">
        <f>(P103*'Data Inputs'!D$28)+(Q103*'Data Inputs'!H$28)+(S103*'Data Inputs'!J$28)+(U103*'Data Inputs'!L$28)</f>
        <v>#VALUE!</v>
      </c>
    </row>
    <row r="104" spans="1:22" x14ac:dyDescent="0.2">
      <c r="A104" s="56" t="s">
        <v>129</v>
      </c>
      <c r="B104" s="57"/>
      <c r="C104" s="58"/>
      <c r="D104" s="59"/>
      <c r="E104" s="54" t="str">
        <f>IF(D104="","",D104*INDEX('Data Inputs'!C$6:C$11,MATCH(C104,Energy,0)))</f>
        <v/>
      </c>
      <c r="F104" s="60" t="str">
        <f>IF(D104="","", D104*INDEX('Data Inputs'!E$6:E$11,MATCH(C104,Energy)))</f>
        <v/>
      </c>
      <c r="G104" s="58"/>
      <c r="H104" s="58"/>
      <c r="I104" s="58"/>
      <c r="J104" s="61"/>
      <c r="K104" s="62"/>
      <c r="L104" s="62"/>
      <c r="M104" s="58"/>
      <c r="N104" s="63"/>
      <c r="O104" s="64" t="e">
        <f t="shared" si="1"/>
        <v>#VALUE!</v>
      </c>
      <c r="P104" s="65" t="e">
        <f>IF(AND(O104&lt;'Data Inputs'!D$23,O104&gt;='Data Inputs'!B$23),'Data Inputs'!A$23, IF(AND(O104&lt;'Data Inputs'!D$24,O104&gt;='Data Inputs'!B$24),'Data Inputs'!A$24, IF(AND(O104&lt;'Data Inputs'!D$25,O104&gt;='Data Inputs'!B$25),'Data Inputs'!A$25, IF(AND(O104&lt;='Data Inputs'!D$26,O104&gt;='Data Inputs'!B$26),'Data Inputs'!A$26, IF(O104&gt;'Data Inputs'!D$26,'Data Inputs'!A$27, 0)))))</f>
        <v>#VALUE!</v>
      </c>
      <c r="Q104" s="65">
        <f>IF(AND(N104&lt;'Data Inputs'!H$23,N104&gt;='Data Inputs'!F$23),'Data Inputs'!A$23, IF(AND(N104&lt;'Data Inputs'!H$24,N104&gt;='Data Inputs'!F$24),'Data Inputs'!A$24, IF(AND(N104&lt;'Data Inputs'!H$25,N104&gt;='Data Inputs'!F$25),'Data Inputs'!A$25, IF(AND(N104&lt;='Data Inputs'!H$26,N104&gt;='Data Inputs'!F$26),'Data Inputs'!A$26, IF(N104&gt;'Data Inputs'!H$26,'Data Inputs'!A$27, 0)))))</f>
        <v>100</v>
      </c>
      <c r="R104" s="58"/>
      <c r="S104" s="65" t="str">
        <f>IF(R104='Data Inputs'!I$23,'Data Inputs'!A$23,IF(R104='Data Inputs'!I$24,'Data Inputs'!A$24, IF(R104='Data Inputs'!I$25,'Data Inputs'!A$25, IF(R104='Data Inputs'!I$26,'Data Inputs'!A$26, IF(R104='Data Inputs'!I$27,'Data Inputs'!A$27, "")))))</f>
        <v/>
      </c>
      <c r="T104" s="58"/>
      <c r="U104" s="65" t="str">
        <f>IF(T104='Data Inputs'!K$23,'Data Inputs'!A$23,IF(T104='Data Inputs'!K$24,'Data Inputs'!A$24, IF(T104='Data Inputs'!K$25,'Data Inputs'!A$25, IF(T104='Data Inputs'!K$26,'Data Inputs'!A$26, IF(T104='Data Inputs'!K$27,'Data Inputs'!A$27, "")))))</f>
        <v/>
      </c>
      <c r="V104" s="66" t="e">
        <f>(P104*'Data Inputs'!D$28)+(Q104*'Data Inputs'!H$28)+(S104*'Data Inputs'!J$28)+(U104*'Data Inputs'!L$28)</f>
        <v>#VALUE!</v>
      </c>
    </row>
    <row r="105" spans="1:22" x14ac:dyDescent="0.2">
      <c r="A105" s="56" t="s">
        <v>130</v>
      </c>
      <c r="B105" s="57"/>
      <c r="C105" s="58"/>
      <c r="D105" s="59"/>
      <c r="E105" s="54" t="str">
        <f>IF(D105="","",D105*INDEX('Data Inputs'!C$6:C$11,MATCH(C105,Energy,0)))</f>
        <v/>
      </c>
      <c r="F105" s="60" t="str">
        <f>IF(D105="","", D105*INDEX('Data Inputs'!E$6:E$11,MATCH(C105,Energy)))</f>
        <v/>
      </c>
      <c r="G105" s="58"/>
      <c r="H105" s="58"/>
      <c r="I105" s="58"/>
      <c r="J105" s="61"/>
      <c r="K105" s="62"/>
      <c r="L105" s="62"/>
      <c r="M105" s="58"/>
      <c r="N105" s="63"/>
      <c r="O105" s="64" t="e">
        <f t="shared" si="1"/>
        <v>#VALUE!</v>
      </c>
      <c r="P105" s="65" t="e">
        <f>IF(AND(O105&lt;'Data Inputs'!D$23,O105&gt;='Data Inputs'!B$23),'Data Inputs'!A$23, IF(AND(O105&lt;'Data Inputs'!D$24,O105&gt;='Data Inputs'!B$24),'Data Inputs'!A$24, IF(AND(O105&lt;'Data Inputs'!D$25,O105&gt;='Data Inputs'!B$25),'Data Inputs'!A$25, IF(AND(O105&lt;='Data Inputs'!D$26,O105&gt;='Data Inputs'!B$26),'Data Inputs'!A$26, IF(O105&gt;'Data Inputs'!D$26,'Data Inputs'!A$27, 0)))))</f>
        <v>#VALUE!</v>
      </c>
      <c r="Q105" s="65">
        <f>IF(AND(N105&lt;'Data Inputs'!H$23,N105&gt;='Data Inputs'!F$23),'Data Inputs'!A$23, IF(AND(N105&lt;'Data Inputs'!H$24,N105&gt;='Data Inputs'!F$24),'Data Inputs'!A$24, IF(AND(N105&lt;'Data Inputs'!H$25,N105&gt;='Data Inputs'!F$25),'Data Inputs'!A$25, IF(AND(N105&lt;='Data Inputs'!H$26,N105&gt;='Data Inputs'!F$26),'Data Inputs'!A$26, IF(N105&gt;'Data Inputs'!H$26,'Data Inputs'!A$27, 0)))))</f>
        <v>100</v>
      </c>
      <c r="R105" s="58"/>
      <c r="S105" s="65" t="str">
        <f>IF(R105='Data Inputs'!I$23,'Data Inputs'!A$23,IF(R105='Data Inputs'!I$24,'Data Inputs'!A$24, IF(R105='Data Inputs'!I$25,'Data Inputs'!A$25, IF(R105='Data Inputs'!I$26,'Data Inputs'!A$26, IF(R105='Data Inputs'!I$27,'Data Inputs'!A$27, "")))))</f>
        <v/>
      </c>
      <c r="T105" s="58"/>
      <c r="U105" s="65" t="str">
        <f>IF(T105='Data Inputs'!K$23,'Data Inputs'!A$23,IF(T105='Data Inputs'!K$24,'Data Inputs'!A$24, IF(T105='Data Inputs'!K$25,'Data Inputs'!A$25, IF(T105='Data Inputs'!K$26,'Data Inputs'!A$26, IF(T105='Data Inputs'!K$27,'Data Inputs'!A$27, "")))))</f>
        <v/>
      </c>
      <c r="V105" s="66" t="e">
        <f>(P105*'Data Inputs'!D$28)+(Q105*'Data Inputs'!H$28)+(S105*'Data Inputs'!J$28)+(U105*'Data Inputs'!L$28)</f>
        <v>#VALUE!</v>
      </c>
    </row>
    <row r="106" spans="1:22" x14ac:dyDescent="0.2">
      <c r="A106" s="67" t="s">
        <v>131</v>
      </c>
      <c r="B106" s="68"/>
      <c r="C106" s="69"/>
      <c r="D106" s="70"/>
      <c r="E106" s="54" t="str">
        <f>IF(D106="","",D106*INDEX('Data Inputs'!C$6:C$11,MATCH(C106,Energy,0)))</f>
        <v/>
      </c>
      <c r="F106" s="72" t="str">
        <f>IF(D106="","", D106*INDEX('Data Inputs'!E$6:E$11,MATCH(C106,Energy)))</f>
        <v/>
      </c>
      <c r="G106" s="69"/>
      <c r="H106" s="69"/>
      <c r="I106" s="69"/>
      <c r="J106" s="73"/>
      <c r="K106" s="74"/>
      <c r="L106" s="74"/>
      <c r="M106" s="69"/>
      <c r="N106" s="75"/>
      <c r="O106" s="76" t="e">
        <f t="shared" si="1"/>
        <v>#VALUE!</v>
      </c>
      <c r="P106" s="77" t="e">
        <f>IF(AND(O106&lt;'Data Inputs'!D$23,O106&gt;='Data Inputs'!B$23),'Data Inputs'!A$23, IF(AND(O106&lt;'Data Inputs'!D$24,O106&gt;='Data Inputs'!B$24),'Data Inputs'!A$24, IF(AND(O106&lt;'Data Inputs'!D$25,O106&gt;='Data Inputs'!B$25),'Data Inputs'!A$25, IF(AND(O106&lt;='Data Inputs'!D$26,O106&gt;='Data Inputs'!B$26),'Data Inputs'!A$26, IF(O106&gt;'Data Inputs'!D$26,'Data Inputs'!A$27, 0)))))</f>
        <v>#VALUE!</v>
      </c>
      <c r="Q106" s="77">
        <f>IF(AND(N106&lt;'Data Inputs'!H$23,N106&gt;='Data Inputs'!F$23),'Data Inputs'!A$23, IF(AND(N106&lt;'Data Inputs'!H$24,N106&gt;='Data Inputs'!F$24),'Data Inputs'!A$24, IF(AND(N106&lt;'Data Inputs'!H$25,N106&gt;='Data Inputs'!F$25),'Data Inputs'!A$25, IF(AND(N106&lt;='Data Inputs'!H$26,N106&gt;='Data Inputs'!F$26),'Data Inputs'!A$26, IF(N106&gt;'Data Inputs'!H$26,'Data Inputs'!A$27, 0)))))</f>
        <v>100</v>
      </c>
      <c r="R106" s="69"/>
      <c r="S106" s="65" t="str">
        <f>IF(R106='Data Inputs'!I$23,'Data Inputs'!A$23,IF(R106='Data Inputs'!I$24,'Data Inputs'!A$24, IF(R106='Data Inputs'!I$25,'Data Inputs'!A$25, IF(R106='Data Inputs'!I$26,'Data Inputs'!A$26, IF(R106='Data Inputs'!I$27,'Data Inputs'!A$27, "")))))</f>
        <v/>
      </c>
      <c r="T106" s="69"/>
      <c r="U106" s="65" t="str">
        <f>IF(T106='Data Inputs'!K$23,'Data Inputs'!A$23,IF(T106='Data Inputs'!K$24,'Data Inputs'!A$24, IF(T106='Data Inputs'!K$25,'Data Inputs'!A$25, IF(T106='Data Inputs'!K$26,'Data Inputs'!A$26, IF(T106='Data Inputs'!K$27,'Data Inputs'!A$27, "")))))</f>
        <v/>
      </c>
      <c r="V106" s="78" t="e">
        <f>(P106*'Data Inputs'!D$28)+(Q106*'Data Inputs'!H$28)+(S106*'Data Inputs'!J$28)+(U106*'Data Inputs'!L$28)</f>
        <v>#VALUE!</v>
      </c>
    </row>
    <row r="107" spans="1:22" ht="12.75" thickBot="1" x14ac:dyDescent="0.25">
      <c r="A107" s="79" t="s">
        <v>203</v>
      </c>
      <c r="B107" s="80" t="s">
        <v>203</v>
      </c>
      <c r="C107" s="80" t="s">
        <v>203</v>
      </c>
      <c r="D107" s="81">
        <f>SUM(D7:D106)</f>
        <v>0</v>
      </c>
      <c r="E107" s="82">
        <f>SUM(E7:E106)</f>
        <v>0</v>
      </c>
      <c r="F107" s="83">
        <f>SUM(F7:F106)</f>
        <v>0</v>
      </c>
      <c r="G107" s="80" t="s">
        <v>203</v>
      </c>
      <c r="H107" s="80" t="s">
        <v>203</v>
      </c>
      <c r="I107" s="80" t="s">
        <v>203</v>
      </c>
      <c r="J107" s="80" t="s">
        <v>203</v>
      </c>
      <c r="K107" s="80" t="s">
        <v>203</v>
      </c>
      <c r="L107" s="80" t="s">
        <v>203</v>
      </c>
      <c r="M107" s="80" t="s">
        <v>203</v>
      </c>
      <c r="N107" s="82">
        <f>SUM(N7:N106)</f>
        <v>0</v>
      </c>
      <c r="O107" s="80" t="s">
        <v>203</v>
      </c>
      <c r="P107" s="80" t="s">
        <v>203</v>
      </c>
      <c r="Q107" s="80" t="s">
        <v>203</v>
      </c>
      <c r="R107" s="80" t="s">
        <v>203</v>
      </c>
      <c r="S107" s="80" t="s">
        <v>203</v>
      </c>
      <c r="T107" s="80" t="s">
        <v>203</v>
      </c>
      <c r="U107" s="80" t="s">
        <v>203</v>
      </c>
      <c r="V107" s="84" t="s">
        <v>203</v>
      </c>
    </row>
    <row r="108" spans="1:22" x14ac:dyDescent="0.2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</row>
  </sheetData>
  <autoFilter ref="A6:X6" xr:uid="{00000000-0009-0000-0000-000002000000}">
    <filterColumn colId="17" showButton="0"/>
    <filterColumn colId="19" showButton="0"/>
  </autoFilter>
  <mergeCells count="22">
    <mergeCell ref="A4:A6"/>
    <mergeCell ref="B4:B6"/>
    <mergeCell ref="G4:G6"/>
    <mergeCell ref="H4:H6"/>
    <mergeCell ref="I4:I6"/>
    <mergeCell ref="J4:J6"/>
    <mergeCell ref="B1:E1"/>
    <mergeCell ref="C5:C6"/>
    <mergeCell ref="D5:D6"/>
    <mergeCell ref="E5:E6"/>
    <mergeCell ref="F5:F6"/>
    <mergeCell ref="F1:K1"/>
    <mergeCell ref="K4:K6"/>
    <mergeCell ref="L4:L6"/>
    <mergeCell ref="M4:M6"/>
    <mergeCell ref="N4:V4"/>
    <mergeCell ref="O5:O6"/>
    <mergeCell ref="N5:N6"/>
    <mergeCell ref="P5:U5"/>
    <mergeCell ref="V5:V6"/>
    <mergeCell ref="R6:S6"/>
    <mergeCell ref="T6:U6"/>
  </mergeCells>
  <dataValidations count="7">
    <dataValidation type="list" allowBlank="1" showInputMessage="1" showErrorMessage="1" sqref="M7:M106" xr:uid="{00000000-0002-0000-0200-000000000000}">
      <formula1>CostRange</formula1>
    </dataValidation>
    <dataValidation type="list" allowBlank="1" showInputMessage="1" showErrorMessage="1" sqref="G7:G106" xr:uid="{00000000-0002-0000-0200-000001000000}">
      <formula1>SavingType</formula1>
    </dataValidation>
    <dataValidation type="list" allowBlank="1" showInputMessage="1" showErrorMessage="1" sqref="H7:H106" xr:uid="{00000000-0002-0000-0200-000002000000}">
      <formula1>ElecThermal</formula1>
    </dataValidation>
    <dataValidation type="list" allowBlank="1" showInputMessage="1" showErrorMessage="1" sqref="L7:L106" xr:uid="{00000000-0002-0000-0200-000003000000}">
      <formula1>Status</formula1>
    </dataValidation>
    <dataValidation type="list" allowBlank="1" showInputMessage="1" showErrorMessage="1" sqref="C7:C106" xr:uid="{00000000-0002-0000-0200-000004000000}">
      <formula1>Energy</formula1>
    </dataValidation>
    <dataValidation type="list" allowBlank="1" showInputMessage="1" showErrorMessage="1" sqref="R7:R106" xr:uid="{00000000-0002-0000-0200-000005000000}">
      <formula1>Inconvenience</formula1>
    </dataValidation>
    <dataValidation type="list" allowBlank="1" showInputMessage="1" showErrorMessage="1" sqref="T7:T106" xr:uid="{00000000-0002-0000-0200-000006000000}">
      <formula1>Other</formula1>
    </dataValidation>
  </dataValidation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  <rowBreaks count="1" manualBreakCount="1">
    <brk id="21" max="12" man="1"/>
  </rowBreaks>
  <colBreaks count="1" manualBreakCount="1">
    <brk id="11" max="5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autoPageBreaks="0"/>
  </sheetPr>
  <dimension ref="A1:V108"/>
  <sheetViews>
    <sheetView showGridLines="0" zoomScaleNormal="100" workbookViewId="0">
      <pane xSplit="1" ySplit="6" topLeftCell="B7" activePane="bottomRight" state="frozen"/>
      <selection activeCell="D18" sqref="D18:K18"/>
      <selection pane="topRight" activeCell="D18" sqref="D18:K18"/>
      <selection pane="bottomLeft" activeCell="D18" sqref="D18:K18"/>
      <selection pane="bottomRight" activeCell="U7" sqref="U7"/>
    </sheetView>
  </sheetViews>
  <sheetFormatPr defaultRowHeight="12" x14ac:dyDescent="0.2"/>
  <cols>
    <col min="1" max="1" width="3.5703125" style="34" customWidth="1"/>
    <col min="2" max="2" width="42" style="34" customWidth="1"/>
    <col min="3" max="3" width="8.7109375" style="34" customWidth="1"/>
    <col min="4" max="4" width="9.28515625" style="34" customWidth="1"/>
    <col min="5" max="5" width="7.7109375" style="34" customWidth="1"/>
    <col min="6" max="6" width="9.28515625" style="34" customWidth="1"/>
    <col min="7" max="7" width="10.85546875" style="34" customWidth="1"/>
    <col min="8" max="8" width="8.85546875" style="34" customWidth="1"/>
    <col min="9" max="9" width="12.85546875" style="34" customWidth="1"/>
    <col min="10" max="10" width="26.42578125" style="34" customWidth="1"/>
    <col min="11" max="11" width="8.5703125" style="34" customWidth="1"/>
    <col min="12" max="12" width="11.5703125" style="34" customWidth="1"/>
    <col min="13" max="13" width="7.5703125" style="34" customWidth="1"/>
    <col min="14" max="14" width="9" style="34" customWidth="1"/>
    <col min="15" max="15" width="10.42578125" style="34" customWidth="1"/>
    <col min="16" max="17" width="7.5703125" style="34" customWidth="1"/>
    <col min="18" max="18" width="11.42578125" style="35" customWidth="1"/>
    <col min="19" max="19" width="7.5703125" style="35" customWidth="1"/>
    <col min="20" max="20" width="11.42578125" style="35" customWidth="1"/>
    <col min="21" max="21" width="7.5703125" style="35" customWidth="1"/>
    <col min="22" max="22" width="14.7109375" style="35" customWidth="1"/>
    <col min="23" max="23" width="11.42578125" style="35" customWidth="1"/>
    <col min="24" max="16384" width="9.140625" style="35"/>
  </cols>
  <sheetData>
    <row r="1" spans="1:22" ht="53.25" customHeight="1" x14ac:dyDescent="0.3">
      <c r="B1" s="201" t="s">
        <v>151</v>
      </c>
      <c r="C1" s="201"/>
      <c r="D1" s="201"/>
      <c r="E1" s="201"/>
      <c r="F1" s="101"/>
      <c r="G1" s="208" t="s">
        <v>207</v>
      </c>
      <c r="H1" s="209"/>
      <c r="I1" s="209"/>
      <c r="J1" s="210"/>
      <c r="K1" s="35"/>
      <c r="M1" s="36"/>
      <c r="P1" s="37"/>
      <c r="R1" s="38"/>
      <c r="S1" s="38"/>
    </row>
    <row r="2" spans="1:22" ht="15" customHeight="1" x14ac:dyDescent="0.2">
      <c r="E2" s="35"/>
      <c r="F2" s="35"/>
      <c r="G2" s="35"/>
      <c r="H2" s="35"/>
      <c r="I2" s="35"/>
      <c r="J2" s="35"/>
      <c r="K2" s="35"/>
      <c r="M2" s="35"/>
      <c r="P2" s="37"/>
      <c r="R2" s="38"/>
      <c r="S2" s="38"/>
    </row>
    <row r="3" spans="1:22" ht="4.5" customHeight="1" thickBot="1" x14ac:dyDescent="0.25">
      <c r="A3" s="39"/>
      <c r="B3" s="39"/>
      <c r="C3" s="39"/>
      <c r="D3" s="39"/>
      <c r="E3" s="39"/>
      <c r="F3" s="39"/>
      <c r="G3" s="39"/>
      <c r="H3" s="35"/>
      <c r="I3" s="35"/>
      <c r="J3" s="35"/>
      <c r="K3" s="35"/>
      <c r="M3" s="39"/>
      <c r="P3" s="37"/>
      <c r="R3" s="38"/>
      <c r="S3" s="38"/>
    </row>
    <row r="4" spans="1:22" s="39" customFormat="1" ht="12.75" customHeight="1" x14ac:dyDescent="0.2">
      <c r="A4" s="205" t="s">
        <v>3</v>
      </c>
      <c r="B4" s="198" t="s">
        <v>4</v>
      </c>
      <c r="C4" s="40" t="s">
        <v>6</v>
      </c>
      <c r="D4" s="40"/>
      <c r="E4" s="40"/>
      <c r="F4" s="40"/>
      <c r="G4" s="198" t="s">
        <v>8</v>
      </c>
      <c r="H4" s="198" t="s">
        <v>213</v>
      </c>
      <c r="I4" s="198" t="s">
        <v>5</v>
      </c>
      <c r="J4" s="198" t="s">
        <v>9</v>
      </c>
      <c r="K4" s="185" t="s">
        <v>30</v>
      </c>
      <c r="L4" s="185" t="s">
        <v>27</v>
      </c>
      <c r="M4" s="185" t="s">
        <v>7</v>
      </c>
      <c r="N4" s="188" t="s">
        <v>204</v>
      </c>
      <c r="O4" s="189"/>
      <c r="P4" s="189"/>
      <c r="Q4" s="189"/>
      <c r="R4" s="189"/>
      <c r="S4" s="189"/>
      <c r="T4" s="189"/>
      <c r="U4" s="189"/>
      <c r="V4" s="190"/>
    </row>
    <row r="5" spans="1:22" ht="16.5" customHeight="1" x14ac:dyDescent="0.2">
      <c r="A5" s="206"/>
      <c r="B5" s="199"/>
      <c r="C5" s="202" t="s">
        <v>11</v>
      </c>
      <c r="D5" s="202" t="s">
        <v>0</v>
      </c>
      <c r="E5" s="202" t="s">
        <v>1</v>
      </c>
      <c r="F5" s="202" t="s">
        <v>193</v>
      </c>
      <c r="G5" s="199"/>
      <c r="H5" s="199"/>
      <c r="I5" s="199"/>
      <c r="J5" s="199"/>
      <c r="K5" s="186"/>
      <c r="L5" s="186"/>
      <c r="M5" s="186" t="s">
        <v>194</v>
      </c>
      <c r="N5" s="191" t="s">
        <v>195</v>
      </c>
      <c r="O5" s="191" t="s">
        <v>177</v>
      </c>
      <c r="P5" s="193" t="s">
        <v>198</v>
      </c>
      <c r="Q5" s="194"/>
      <c r="R5" s="194"/>
      <c r="S5" s="194"/>
      <c r="T5" s="194"/>
      <c r="U5" s="195"/>
      <c r="V5" s="196" t="s">
        <v>199</v>
      </c>
    </row>
    <row r="6" spans="1:22" s="41" customFormat="1" ht="24.75" customHeight="1" x14ac:dyDescent="0.2">
      <c r="A6" s="207"/>
      <c r="B6" s="200"/>
      <c r="C6" s="203"/>
      <c r="D6" s="203"/>
      <c r="E6" s="203"/>
      <c r="F6" s="203"/>
      <c r="G6" s="200"/>
      <c r="H6" s="200"/>
      <c r="I6" s="200"/>
      <c r="J6" s="200"/>
      <c r="K6" s="187"/>
      <c r="L6" s="187"/>
      <c r="M6" s="187" t="s">
        <v>7</v>
      </c>
      <c r="N6" s="192"/>
      <c r="O6" s="192"/>
      <c r="P6" s="100" t="s">
        <v>177</v>
      </c>
      <c r="Q6" s="100" t="s">
        <v>178</v>
      </c>
      <c r="R6" s="193" t="s">
        <v>192</v>
      </c>
      <c r="S6" s="195"/>
      <c r="T6" s="193" t="s">
        <v>179</v>
      </c>
      <c r="U6" s="195"/>
      <c r="V6" s="197" t="s">
        <v>196</v>
      </c>
    </row>
    <row r="7" spans="1:22" s="39" customFormat="1" ht="24" x14ac:dyDescent="0.2">
      <c r="A7" s="42" t="s">
        <v>32</v>
      </c>
      <c r="B7" s="43" t="s">
        <v>225</v>
      </c>
      <c r="C7" s="44" t="s">
        <v>2</v>
      </c>
      <c r="D7" s="45">
        <v>9042</v>
      </c>
      <c r="E7" s="46">
        <f>D7*0.15</f>
        <v>1356.3</v>
      </c>
      <c r="F7" s="47">
        <f>IF(D7="","", D7*INDEX('Data Inputs'!E$6:E$11,MATCH(C7,Energy)))</f>
        <v>4692.7979999999998</v>
      </c>
      <c r="G7" s="44" t="s">
        <v>21</v>
      </c>
      <c r="H7" s="44" t="s">
        <v>23</v>
      </c>
      <c r="I7" s="44" t="s">
        <v>136</v>
      </c>
      <c r="J7" s="48"/>
      <c r="K7" s="49">
        <v>40840</v>
      </c>
      <c r="L7" s="49" t="s">
        <v>133</v>
      </c>
      <c r="M7" s="44" t="s">
        <v>17</v>
      </c>
      <c r="N7" s="50"/>
      <c r="O7" s="51">
        <f>N7/E7</f>
        <v>0</v>
      </c>
      <c r="P7" s="52">
        <f>IF(AND(O7&lt;'Data Inputs'!D$23,O7&gt;='Data Inputs'!B$23),'Data Inputs'!A$23, IF(AND(O7&lt;'Data Inputs'!D$24,O7&gt;='Data Inputs'!B$24),'Data Inputs'!A$24, IF(AND(O7&lt;'Data Inputs'!D$25,O7&gt;='Data Inputs'!B$25),'Data Inputs'!A$25, IF(AND(O7&lt;='Data Inputs'!D$26,O7&gt;='Data Inputs'!B$26),'Data Inputs'!A$26, IF(O7&gt;'Data Inputs'!D$26,'Data Inputs'!A$27, 0)))))</f>
        <v>100</v>
      </c>
      <c r="Q7" s="52">
        <f>IF(AND(N7&lt;'Data Inputs'!H$23,N7&gt;='Data Inputs'!F$23),'Data Inputs'!A$23, IF(AND(N7&lt;'Data Inputs'!H$24,N7&gt;='Data Inputs'!F$24),'Data Inputs'!A$24, IF(AND(N7&lt;'Data Inputs'!H$25,N7&gt;='Data Inputs'!F$25),'Data Inputs'!A$25, IF(AND(N7&lt;='Data Inputs'!H$26,N7&gt;='Data Inputs'!F$26),'Data Inputs'!A$26, IF(N7&gt;'Data Inputs'!H$26,'Data Inputs'!A$27, 0)))))</f>
        <v>100</v>
      </c>
      <c r="R7" s="44"/>
      <c r="S7" s="52" t="str">
        <f>IF(R7='Data Inputs'!I$23,'Data Inputs'!A$23,IF(R7='Data Inputs'!I$24,'Data Inputs'!A$24, IF(R7='Data Inputs'!I$25,'Data Inputs'!A$25, IF(R7='Data Inputs'!I$26,'Data Inputs'!A$26, IF(R7='Data Inputs'!I$27,'Data Inputs'!A$27, "")))))</f>
        <v/>
      </c>
      <c r="T7" s="44"/>
      <c r="U7" s="52" t="str">
        <f>IF(T7='Data Inputs'!K$23,'Data Inputs'!A$23,IF(T7='Data Inputs'!K$24,'Data Inputs'!A$24, IF(T7='Data Inputs'!K$25,'Data Inputs'!A$25, IF(T7='Data Inputs'!K$26,'Data Inputs'!A$26, IF(T7='Data Inputs'!K$27,'Data Inputs'!A$27, "")))))</f>
        <v/>
      </c>
      <c r="V7" s="53" t="e">
        <f>(P7*'Data Inputs'!D$28)+(Q7*'Data Inputs'!H$28)+(S7*'Data Inputs'!J$28)+(U7*'Data Inputs'!L$28)</f>
        <v>#VALUE!</v>
      </c>
    </row>
    <row r="8" spans="1:22" ht="24" x14ac:dyDescent="0.2">
      <c r="A8" s="42" t="s">
        <v>33</v>
      </c>
      <c r="B8" s="43" t="s">
        <v>209</v>
      </c>
      <c r="C8" s="44" t="s">
        <v>12</v>
      </c>
      <c r="D8" s="45">
        <v>7905</v>
      </c>
      <c r="E8" s="46">
        <f>D8*0.06</f>
        <v>474.29999999999995</v>
      </c>
      <c r="F8" s="47">
        <f>IF(D8="","", D8*INDEX('Data Inputs'!E$6:E$11,MATCH(C8,Energy)))</f>
        <v>1936.7249999999999</v>
      </c>
      <c r="G8" s="44" t="s">
        <v>21</v>
      </c>
      <c r="H8" s="44" t="s">
        <v>24</v>
      </c>
      <c r="I8" s="44" t="s">
        <v>136</v>
      </c>
      <c r="J8" s="48"/>
      <c r="K8" s="49">
        <v>40840</v>
      </c>
      <c r="L8" s="49" t="s">
        <v>133</v>
      </c>
      <c r="M8" s="44" t="s">
        <v>17</v>
      </c>
      <c r="N8" s="50"/>
      <c r="O8" s="51">
        <f t="shared" ref="O8:O71" si="0">N8/E8</f>
        <v>0</v>
      </c>
      <c r="P8" s="52">
        <f>IF(AND(O8&lt;'Data Inputs'!D$23,O8&gt;='Data Inputs'!B$23),'Data Inputs'!A$23, IF(AND(O8&lt;'Data Inputs'!D$24,O8&gt;='Data Inputs'!B$24),'Data Inputs'!A$24, IF(AND(O8&lt;'Data Inputs'!D$25,O8&gt;='Data Inputs'!B$25),'Data Inputs'!A$25, IF(AND(O8&lt;='Data Inputs'!D$26,O8&gt;='Data Inputs'!B$26),'Data Inputs'!A$26, IF(O8&gt;'Data Inputs'!D$26,'Data Inputs'!A$27, 0)))))</f>
        <v>100</v>
      </c>
      <c r="Q8" s="52">
        <f>IF(AND(N8&lt;'Data Inputs'!H$23,N8&gt;='Data Inputs'!F$23),'Data Inputs'!A$23, IF(AND(N8&lt;'Data Inputs'!H$24,N8&gt;='Data Inputs'!F$24),'Data Inputs'!A$24, IF(AND(N8&lt;'Data Inputs'!H$25,N8&gt;='Data Inputs'!F$25),'Data Inputs'!A$25, IF(AND(N8&lt;='Data Inputs'!H$26,N8&gt;='Data Inputs'!F$26),'Data Inputs'!A$26, IF(N8&gt;'Data Inputs'!H$26,'Data Inputs'!A$27, 0)))))</f>
        <v>100</v>
      </c>
      <c r="R8" s="44"/>
      <c r="S8" s="52" t="str">
        <f>IF(R8='Data Inputs'!I$23,'Data Inputs'!A$23,IF(R8='Data Inputs'!I$24,'Data Inputs'!A$24, IF(R8='Data Inputs'!I$25,'Data Inputs'!A$25, IF(R8='Data Inputs'!I$26,'Data Inputs'!A$26, IF(R8='Data Inputs'!I$27,'Data Inputs'!A$27, "")))))</f>
        <v/>
      </c>
      <c r="T8" s="44"/>
      <c r="U8" s="52" t="str">
        <f>IF(T8='Data Inputs'!K$23,'Data Inputs'!A$23,IF(T8='Data Inputs'!K$24,'Data Inputs'!A$24, IF(T8='Data Inputs'!K$25,'Data Inputs'!A$25, IF(T8='Data Inputs'!K$26,'Data Inputs'!A$26, IF(T8='Data Inputs'!K$27,'Data Inputs'!A$27, "")))))</f>
        <v/>
      </c>
      <c r="V8" s="53" t="e">
        <f>(P8*'Data Inputs'!D$28)+(Q8*'Data Inputs'!H$28)+(S8*'Data Inputs'!J$28)+(U8*'Data Inputs'!L$28)</f>
        <v>#VALUE!</v>
      </c>
    </row>
    <row r="9" spans="1:22" ht="48" x14ac:dyDescent="0.2">
      <c r="A9" s="42" t="s">
        <v>34</v>
      </c>
      <c r="B9" s="43" t="s">
        <v>226</v>
      </c>
      <c r="C9" s="44" t="s">
        <v>2</v>
      </c>
      <c r="D9" s="45">
        <v>6605</v>
      </c>
      <c r="E9" s="46">
        <f t="shared" ref="E9:E11" si="1">D9*0.15</f>
        <v>990.75</v>
      </c>
      <c r="F9" s="47">
        <f>IF(D9="","", D9*INDEX('Data Inputs'!E$6:E$11,MATCH(C9,Energy)))</f>
        <v>3427.9949999999999</v>
      </c>
      <c r="G9" s="44" t="s">
        <v>21</v>
      </c>
      <c r="H9" s="44" t="s">
        <v>23</v>
      </c>
      <c r="I9" s="44" t="s">
        <v>136</v>
      </c>
      <c r="J9" s="48"/>
      <c r="K9" s="49">
        <v>40840</v>
      </c>
      <c r="L9" s="49" t="s">
        <v>31</v>
      </c>
      <c r="M9" s="44" t="s">
        <v>19</v>
      </c>
      <c r="N9" s="50"/>
      <c r="O9" s="51">
        <f t="shared" si="0"/>
        <v>0</v>
      </c>
      <c r="P9" s="52">
        <f>IF(AND(O9&lt;'Data Inputs'!D$23,O9&gt;='Data Inputs'!B$23),'Data Inputs'!A$23, IF(AND(O9&lt;'Data Inputs'!D$24,O9&gt;='Data Inputs'!B$24),'Data Inputs'!A$24, IF(AND(O9&lt;'Data Inputs'!D$25,O9&gt;='Data Inputs'!B$25),'Data Inputs'!A$25, IF(AND(O9&lt;='Data Inputs'!D$26,O9&gt;='Data Inputs'!B$26),'Data Inputs'!A$26, IF(O9&gt;'Data Inputs'!D$26,'Data Inputs'!A$27, 0)))))</f>
        <v>100</v>
      </c>
      <c r="Q9" s="52">
        <f>IF(AND(N9&lt;'Data Inputs'!H$23,N9&gt;='Data Inputs'!F$23),'Data Inputs'!A$23, IF(AND(N9&lt;'Data Inputs'!H$24,N9&gt;='Data Inputs'!F$24),'Data Inputs'!A$24, IF(AND(N9&lt;'Data Inputs'!H$25,N9&gt;='Data Inputs'!F$25),'Data Inputs'!A$25, IF(AND(N9&lt;='Data Inputs'!H$26,N9&gt;='Data Inputs'!F$26),'Data Inputs'!A$26, IF(N9&gt;'Data Inputs'!H$26,'Data Inputs'!A$27, 0)))))</f>
        <v>100</v>
      </c>
      <c r="R9" s="44"/>
      <c r="S9" s="52" t="str">
        <f>IF(R9='Data Inputs'!I$23,'Data Inputs'!A$23,IF(R9='Data Inputs'!I$24,'Data Inputs'!A$24, IF(R9='Data Inputs'!I$25,'Data Inputs'!A$25, IF(R9='Data Inputs'!I$26,'Data Inputs'!A$26, IF(R9='Data Inputs'!I$27,'Data Inputs'!A$27, "")))))</f>
        <v/>
      </c>
      <c r="T9" s="44"/>
      <c r="U9" s="52" t="str">
        <f>IF(T9='Data Inputs'!K$23,'Data Inputs'!A$23,IF(T9='Data Inputs'!K$24,'Data Inputs'!A$24, IF(T9='Data Inputs'!K$25,'Data Inputs'!A$25, IF(T9='Data Inputs'!K$26,'Data Inputs'!A$26, IF(T9='Data Inputs'!K$27,'Data Inputs'!A$27, "")))))</f>
        <v/>
      </c>
      <c r="V9" s="53" t="e">
        <f>(P9*'Data Inputs'!D$28)+(Q9*'Data Inputs'!H$28)+(S9*'Data Inputs'!J$28)+(U9*'Data Inputs'!L$28)</f>
        <v>#VALUE!</v>
      </c>
    </row>
    <row r="10" spans="1:22" ht="36" x14ac:dyDescent="0.2">
      <c r="A10" s="42" t="s">
        <v>35</v>
      </c>
      <c r="B10" s="43" t="s">
        <v>210</v>
      </c>
      <c r="C10" s="44" t="s">
        <v>2</v>
      </c>
      <c r="D10" s="45">
        <v>2097</v>
      </c>
      <c r="E10" s="46">
        <f t="shared" si="1"/>
        <v>314.55</v>
      </c>
      <c r="F10" s="47">
        <f>IF(D10="","", D10*INDEX('Data Inputs'!E$6:E$11,MATCH(C10,Energy)))</f>
        <v>1088.3430000000001</v>
      </c>
      <c r="G10" s="44" t="s">
        <v>22</v>
      </c>
      <c r="H10" s="44" t="s">
        <v>23</v>
      </c>
      <c r="I10" s="44" t="s">
        <v>222</v>
      </c>
      <c r="J10" s="48" t="s">
        <v>211</v>
      </c>
      <c r="K10" s="49">
        <v>40840</v>
      </c>
      <c r="L10" s="49" t="s">
        <v>28</v>
      </c>
      <c r="M10" s="44" t="s">
        <v>19</v>
      </c>
      <c r="N10" s="50"/>
      <c r="O10" s="51">
        <f t="shared" si="0"/>
        <v>0</v>
      </c>
      <c r="P10" s="52">
        <f>IF(AND(O10&lt;'Data Inputs'!D$23,O10&gt;='Data Inputs'!B$23),'Data Inputs'!A$23, IF(AND(O10&lt;'Data Inputs'!D$24,O10&gt;='Data Inputs'!B$24),'Data Inputs'!A$24, IF(AND(O10&lt;'Data Inputs'!D$25,O10&gt;='Data Inputs'!B$25),'Data Inputs'!A$25, IF(AND(O10&lt;='Data Inputs'!D$26,O10&gt;='Data Inputs'!B$26),'Data Inputs'!A$26, IF(O10&gt;'Data Inputs'!D$26,'Data Inputs'!A$27, 0)))))</f>
        <v>100</v>
      </c>
      <c r="Q10" s="52">
        <f>IF(AND(N10&lt;'Data Inputs'!H$23,N10&gt;='Data Inputs'!F$23),'Data Inputs'!A$23, IF(AND(N10&lt;'Data Inputs'!H$24,N10&gt;='Data Inputs'!F$24),'Data Inputs'!A$24, IF(AND(N10&lt;'Data Inputs'!H$25,N10&gt;='Data Inputs'!F$25),'Data Inputs'!A$25, IF(AND(N10&lt;='Data Inputs'!H$26,N10&gt;='Data Inputs'!F$26),'Data Inputs'!A$26, IF(N10&gt;'Data Inputs'!H$26,'Data Inputs'!A$27, 0)))))</f>
        <v>100</v>
      </c>
      <c r="R10" s="44"/>
      <c r="S10" s="52" t="str">
        <f>IF(R10='Data Inputs'!I$23,'Data Inputs'!A$23,IF(R10='Data Inputs'!I$24,'Data Inputs'!A$24, IF(R10='Data Inputs'!I$25,'Data Inputs'!A$25, IF(R10='Data Inputs'!I$26,'Data Inputs'!A$26, IF(R10='Data Inputs'!I$27,'Data Inputs'!A$27, "")))))</f>
        <v/>
      </c>
      <c r="T10" s="44"/>
      <c r="U10" s="52" t="str">
        <f>IF(T10='Data Inputs'!K$23,'Data Inputs'!A$23,IF(T10='Data Inputs'!K$24,'Data Inputs'!A$24, IF(T10='Data Inputs'!K$25,'Data Inputs'!A$25, IF(T10='Data Inputs'!K$26,'Data Inputs'!A$26, IF(T10='Data Inputs'!K$27,'Data Inputs'!A$27, "")))))</f>
        <v/>
      </c>
      <c r="V10" s="53" t="e">
        <f>(P10*'Data Inputs'!D$28)+(Q10*'Data Inputs'!H$28)+(S10*'Data Inputs'!J$28)+(U10*'Data Inputs'!L$28)</f>
        <v>#VALUE!</v>
      </c>
    </row>
    <row r="11" spans="1:22" ht="24" x14ac:dyDescent="0.2">
      <c r="A11" s="42" t="s">
        <v>36</v>
      </c>
      <c r="B11" s="43" t="s">
        <v>212</v>
      </c>
      <c r="C11" s="44" t="s">
        <v>2</v>
      </c>
      <c r="D11" s="45">
        <v>1048</v>
      </c>
      <c r="E11" s="46">
        <f t="shared" si="1"/>
        <v>157.19999999999999</v>
      </c>
      <c r="F11" s="47">
        <f>IF(D11="","", D11*INDEX('Data Inputs'!E$6:E$11,MATCH(C11,Energy)))</f>
        <v>543.91200000000003</v>
      </c>
      <c r="G11" s="44" t="s">
        <v>21</v>
      </c>
      <c r="H11" s="44" t="s">
        <v>23</v>
      </c>
      <c r="I11" s="44" t="s">
        <v>223</v>
      </c>
      <c r="J11" s="48"/>
      <c r="K11" s="49">
        <v>40840</v>
      </c>
      <c r="L11" s="49" t="s">
        <v>28</v>
      </c>
      <c r="M11" s="44" t="s">
        <v>19</v>
      </c>
      <c r="N11" s="50"/>
      <c r="O11" s="51">
        <f t="shared" si="0"/>
        <v>0</v>
      </c>
      <c r="P11" s="52">
        <f>IF(AND(O11&lt;'Data Inputs'!D$23,O11&gt;='Data Inputs'!B$23),'Data Inputs'!A$23, IF(AND(O11&lt;'Data Inputs'!D$24,O11&gt;='Data Inputs'!B$24),'Data Inputs'!A$24, IF(AND(O11&lt;'Data Inputs'!D$25,O11&gt;='Data Inputs'!B$25),'Data Inputs'!A$25, IF(AND(O11&lt;='Data Inputs'!D$26,O11&gt;='Data Inputs'!B$26),'Data Inputs'!A$26, IF(O11&gt;'Data Inputs'!D$26,'Data Inputs'!A$27, 0)))))</f>
        <v>100</v>
      </c>
      <c r="Q11" s="52">
        <f>IF(AND(N11&lt;'Data Inputs'!H$23,N11&gt;='Data Inputs'!F$23),'Data Inputs'!A$23, IF(AND(N11&lt;'Data Inputs'!H$24,N11&gt;='Data Inputs'!F$24),'Data Inputs'!A$24, IF(AND(N11&lt;'Data Inputs'!H$25,N11&gt;='Data Inputs'!F$25),'Data Inputs'!A$25, IF(AND(N11&lt;='Data Inputs'!H$26,N11&gt;='Data Inputs'!F$26),'Data Inputs'!A$26, IF(N11&gt;'Data Inputs'!H$26,'Data Inputs'!A$27, 0)))))</f>
        <v>100</v>
      </c>
      <c r="R11" s="44"/>
      <c r="S11" s="52" t="str">
        <f>IF(R11='Data Inputs'!I$23,'Data Inputs'!A$23,IF(R11='Data Inputs'!I$24,'Data Inputs'!A$24, IF(R11='Data Inputs'!I$25,'Data Inputs'!A$25, IF(R11='Data Inputs'!I$26,'Data Inputs'!A$26, IF(R11='Data Inputs'!I$27,'Data Inputs'!A$27, "")))))</f>
        <v/>
      </c>
      <c r="T11" s="44"/>
      <c r="U11" s="52" t="str">
        <f>IF(T11='Data Inputs'!K$23,'Data Inputs'!A$23,IF(T11='Data Inputs'!K$24,'Data Inputs'!A$24, IF(T11='Data Inputs'!K$25,'Data Inputs'!A$25, IF(T11='Data Inputs'!K$26,'Data Inputs'!A$26, IF(T11='Data Inputs'!K$27,'Data Inputs'!A$27, "")))))</f>
        <v/>
      </c>
      <c r="V11" s="53" t="e">
        <f>(P11*'Data Inputs'!D$28)+(Q11*'Data Inputs'!H$28)+(S11*'Data Inputs'!J$28)+(U11*'Data Inputs'!L$28)</f>
        <v>#VALUE!</v>
      </c>
    </row>
    <row r="12" spans="1:22" ht="24" x14ac:dyDescent="0.2">
      <c r="A12" s="42" t="s">
        <v>37</v>
      </c>
      <c r="B12" s="43" t="s">
        <v>217</v>
      </c>
      <c r="C12" s="44" t="s">
        <v>171</v>
      </c>
      <c r="D12" s="45"/>
      <c r="E12" s="54" t="str">
        <f>IF(D12="","",D12*INDEX('Data Inputs'!C$6:C$11,MATCH(C12,Energy)))</f>
        <v/>
      </c>
      <c r="F12" s="47" t="str">
        <f>IF(D12="","", D12*INDEX('Data Inputs'!E$6:E$11,MATCH(C12,Energy)))</f>
        <v/>
      </c>
      <c r="G12" s="44" t="s">
        <v>22</v>
      </c>
      <c r="H12" s="44" t="s">
        <v>215</v>
      </c>
      <c r="I12" s="44" t="s">
        <v>224</v>
      </c>
      <c r="J12" s="48" t="s">
        <v>218</v>
      </c>
      <c r="K12" s="49">
        <v>40840</v>
      </c>
      <c r="L12" s="49" t="s">
        <v>132</v>
      </c>
      <c r="M12" s="44" t="s">
        <v>19</v>
      </c>
      <c r="N12" s="50"/>
      <c r="O12" s="51" t="e">
        <f t="shared" si="0"/>
        <v>#VALUE!</v>
      </c>
      <c r="P12" s="52" t="e">
        <f>IF(AND(O12&lt;'Data Inputs'!D$23,O12&gt;='Data Inputs'!B$23),'Data Inputs'!A$23, IF(AND(O12&lt;'Data Inputs'!D$24,O12&gt;='Data Inputs'!B$24),'Data Inputs'!A$24, IF(AND(O12&lt;'Data Inputs'!D$25,O12&gt;='Data Inputs'!B$25),'Data Inputs'!A$25, IF(AND(O12&lt;='Data Inputs'!D$26,O12&gt;='Data Inputs'!B$26),'Data Inputs'!A$26, IF(O12&gt;'Data Inputs'!D$26,'Data Inputs'!A$27, 0)))))</f>
        <v>#VALUE!</v>
      </c>
      <c r="Q12" s="52">
        <f>IF(AND(N12&lt;'Data Inputs'!H$23,N12&gt;='Data Inputs'!F$23),'Data Inputs'!A$23, IF(AND(N12&lt;'Data Inputs'!H$24,N12&gt;='Data Inputs'!F$24),'Data Inputs'!A$24, IF(AND(N12&lt;'Data Inputs'!H$25,N12&gt;='Data Inputs'!F$25),'Data Inputs'!A$25, IF(AND(N12&lt;='Data Inputs'!H$26,N12&gt;='Data Inputs'!F$26),'Data Inputs'!A$26, IF(N12&gt;'Data Inputs'!H$26,'Data Inputs'!A$27, 0)))))</f>
        <v>100</v>
      </c>
      <c r="R12" s="44"/>
      <c r="S12" s="52" t="str">
        <f>IF(R12='Data Inputs'!I$23,'Data Inputs'!A$23,IF(R12='Data Inputs'!I$24,'Data Inputs'!A$24, IF(R12='Data Inputs'!I$25,'Data Inputs'!A$25, IF(R12='Data Inputs'!I$26,'Data Inputs'!A$26, IF(R12='Data Inputs'!I$27,'Data Inputs'!A$27, "")))))</f>
        <v/>
      </c>
      <c r="T12" s="44"/>
      <c r="U12" s="52" t="str">
        <f>IF(T12='Data Inputs'!K$23,'Data Inputs'!A$23,IF(T12='Data Inputs'!K$24,'Data Inputs'!A$24, IF(T12='Data Inputs'!K$25,'Data Inputs'!A$25, IF(T12='Data Inputs'!K$26,'Data Inputs'!A$26, IF(T12='Data Inputs'!K$27,'Data Inputs'!A$27, "")))))</f>
        <v/>
      </c>
      <c r="V12" s="53" t="e">
        <f>(P12*'Data Inputs'!D$28)+(Q12*'Data Inputs'!H$28)+(S12*'Data Inputs'!J$28)+(U12*'Data Inputs'!L$28)</f>
        <v>#VALUE!</v>
      </c>
    </row>
    <row r="13" spans="1:22" s="55" customFormat="1" ht="48" x14ac:dyDescent="0.2">
      <c r="A13" s="42" t="s">
        <v>38</v>
      </c>
      <c r="B13" s="43" t="s">
        <v>219</v>
      </c>
      <c r="C13" s="44" t="s">
        <v>171</v>
      </c>
      <c r="D13" s="45"/>
      <c r="E13" s="54" t="str">
        <f>IF(D13="","",D13*INDEX('Data Inputs'!C$6:C$11,MATCH(C13,Energy)))</f>
        <v/>
      </c>
      <c r="F13" s="47" t="str">
        <f>IF(D13="","", D13*INDEX('Data Inputs'!E$6:E$11,MATCH(C13,Energy)))</f>
        <v/>
      </c>
      <c r="G13" s="44" t="s">
        <v>21</v>
      </c>
      <c r="H13" s="44" t="s">
        <v>215</v>
      </c>
      <c r="I13" s="44" t="s">
        <v>223</v>
      </c>
      <c r="J13" s="48" t="s">
        <v>220</v>
      </c>
      <c r="K13" s="49">
        <v>40840</v>
      </c>
      <c r="L13" s="49" t="s">
        <v>28</v>
      </c>
      <c r="M13" s="44" t="s">
        <v>19</v>
      </c>
      <c r="N13" s="50"/>
      <c r="O13" s="51" t="e">
        <f t="shared" si="0"/>
        <v>#VALUE!</v>
      </c>
      <c r="P13" s="52" t="e">
        <f>IF(AND(O13&lt;'Data Inputs'!D$23,O13&gt;='Data Inputs'!B$23),'Data Inputs'!A$23, IF(AND(O13&lt;'Data Inputs'!D$24,O13&gt;='Data Inputs'!B$24),'Data Inputs'!A$24, IF(AND(O13&lt;'Data Inputs'!D$25,O13&gt;='Data Inputs'!B$25),'Data Inputs'!A$25, IF(AND(O13&lt;='Data Inputs'!D$26,O13&gt;='Data Inputs'!B$26),'Data Inputs'!A$26, IF(O13&gt;'Data Inputs'!D$26,'Data Inputs'!A$27, 0)))))</f>
        <v>#VALUE!</v>
      </c>
      <c r="Q13" s="52">
        <f>IF(AND(N13&lt;'Data Inputs'!H$23,N13&gt;='Data Inputs'!F$23),'Data Inputs'!A$23, IF(AND(N13&lt;'Data Inputs'!H$24,N13&gt;='Data Inputs'!F$24),'Data Inputs'!A$24, IF(AND(N13&lt;'Data Inputs'!H$25,N13&gt;='Data Inputs'!F$25),'Data Inputs'!A$25, IF(AND(N13&lt;='Data Inputs'!H$26,N13&gt;='Data Inputs'!F$26),'Data Inputs'!A$26, IF(N13&gt;'Data Inputs'!H$26,'Data Inputs'!A$27, 0)))))</f>
        <v>100</v>
      </c>
      <c r="R13" s="44"/>
      <c r="S13" s="52" t="str">
        <f>IF(R13='Data Inputs'!I$23,'Data Inputs'!A$23,IF(R13='Data Inputs'!I$24,'Data Inputs'!A$24, IF(R13='Data Inputs'!I$25,'Data Inputs'!A$25, IF(R13='Data Inputs'!I$26,'Data Inputs'!A$26, IF(R13='Data Inputs'!I$27,'Data Inputs'!A$27, "")))))</f>
        <v/>
      </c>
      <c r="T13" s="44"/>
      <c r="U13" s="52" t="str">
        <f>IF(T13='Data Inputs'!K$23,'Data Inputs'!A$23,IF(T13='Data Inputs'!K$24,'Data Inputs'!A$24, IF(T13='Data Inputs'!K$25,'Data Inputs'!A$25, IF(T13='Data Inputs'!K$26,'Data Inputs'!A$26, IF(T13='Data Inputs'!K$27,'Data Inputs'!A$27, "")))))</f>
        <v/>
      </c>
      <c r="V13" s="53" t="e">
        <f>(P13*'Data Inputs'!D$28)+(Q13*'Data Inputs'!H$28)+(S13*'Data Inputs'!J$28)+(U13*'Data Inputs'!L$28)</f>
        <v>#VALUE!</v>
      </c>
    </row>
    <row r="14" spans="1:22" ht="24" x14ac:dyDescent="0.2">
      <c r="A14" s="42" t="s">
        <v>39</v>
      </c>
      <c r="B14" s="43" t="s">
        <v>221</v>
      </c>
      <c r="C14" s="44" t="s">
        <v>171</v>
      </c>
      <c r="D14" s="45">
        <v>183000</v>
      </c>
      <c r="E14" s="46">
        <f>D14*0.13</f>
        <v>23790</v>
      </c>
      <c r="F14" s="47">
        <f>IF(D14="","", D14*INDEX('Data Inputs'!E$6:E$11,MATCH(C14,Energy)))</f>
        <v>48312</v>
      </c>
      <c r="G14" s="44" t="s">
        <v>22</v>
      </c>
      <c r="H14" s="44" t="s">
        <v>215</v>
      </c>
      <c r="I14" s="44" t="s">
        <v>223</v>
      </c>
      <c r="J14" s="48"/>
      <c r="K14" s="49">
        <v>40840</v>
      </c>
      <c r="L14" s="49" t="s">
        <v>28</v>
      </c>
      <c r="M14" s="44"/>
      <c r="N14" s="50"/>
      <c r="O14" s="51">
        <f t="shared" si="0"/>
        <v>0</v>
      </c>
      <c r="P14" s="52">
        <f>IF(AND(O14&lt;'Data Inputs'!D$23,O14&gt;='Data Inputs'!B$23),'Data Inputs'!A$23, IF(AND(O14&lt;'Data Inputs'!D$24,O14&gt;='Data Inputs'!B$24),'Data Inputs'!A$24, IF(AND(O14&lt;'Data Inputs'!D$25,O14&gt;='Data Inputs'!B$25),'Data Inputs'!A$25, IF(AND(O14&lt;='Data Inputs'!D$26,O14&gt;='Data Inputs'!B$26),'Data Inputs'!A$26, IF(O14&gt;'Data Inputs'!D$26,'Data Inputs'!A$27, 0)))))</f>
        <v>100</v>
      </c>
      <c r="Q14" s="52">
        <f>IF(AND(N14&lt;'Data Inputs'!H$23,N14&gt;='Data Inputs'!F$23),'Data Inputs'!A$23, IF(AND(N14&lt;'Data Inputs'!H$24,N14&gt;='Data Inputs'!F$24),'Data Inputs'!A$24, IF(AND(N14&lt;'Data Inputs'!H$25,N14&gt;='Data Inputs'!F$25),'Data Inputs'!A$25, IF(AND(N14&lt;='Data Inputs'!H$26,N14&gt;='Data Inputs'!F$26),'Data Inputs'!A$26, IF(N14&gt;'Data Inputs'!H$26,'Data Inputs'!A$27, 0)))))</f>
        <v>100</v>
      </c>
      <c r="R14" s="44"/>
      <c r="S14" s="52" t="str">
        <f>IF(R14='Data Inputs'!I$23,'Data Inputs'!A$23,IF(R14='Data Inputs'!I$24,'Data Inputs'!A$24, IF(R14='Data Inputs'!I$25,'Data Inputs'!A$25, IF(R14='Data Inputs'!I$26,'Data Inputs'!A$26, IF(R14='Data Inputs'!I$27,'Data Inputs'!A$27, "")))))</f>
        <v/>
      </c>
      <c r="T14" s="44"/>
      <c r="U14" s="52" t="str">
        <f>IF(T14='Data Inputs'!K$23,'Data Inputs'!A$23,IF(T14='Data Inputs'!K$24,'Data Inputs'!A$24, IF(T14='Data Inputs'!K$25,'Data Inputs'!A$25, IF(T14='Data Inputs'!K$26,'Data Inputs'!A$26, IF(T14='Data Inputs'!K$27,'Data Inputs'!A$27, "")))))</f>
        <v/>
      </c>
      <c r="V14" s="53" t="e">
        <f>(P14*'Data Inputs'!D$28)+(Q14*'Data Inputs'!H$28)+(S14*'Data Inputs'!J$28)+(U14*'Data Inputs'!L$28)</f>
        <v>#VALUE!</v>
      </c>
    </row>
    <row r="15" spans="1:22" ht="24" x14ac:dyDescent="0.2">
      <c r="A15" s="42" t="s">
        <v>40</v>
      </c>
      <c r="B15" s="43" t="s">
        <v>134</v>
      </c>
      <c r="C15" s="44" t="s">
        <v>2</v>
      </c>
      <c r="D15" s="45">
        <v>46242</v>
      </c>
      <c r="E15" s="46">
        <v>6187.1796000000004</v>
      </c>
      <c r="F15" s="47">
        <f>IF(D15="","", D15*INDEX('Data Inputs'!E$6:E$11,MATCH(C15,Energy)))</f>
        <v>23999.598000000002</v>
      </c>
      <c r="G15" s="44" t="s">
        <v>22</v>
      </c>
      <c r="H15" s="44" t="s">
        <v>23</v>
      </c>
      <c r="I15" s="44" t="s">
        <v>137</v>
      </c>
      <c r="J15" s="48"/>
      <c r="K15" s="49">
        <v>40848</v>
      </c>
      <c r="L15" s="49" t="s">
        <v>28</v>
      </c>
      <c r="M15" s="44" t="s">
        <v>19</v>
      </c>
      <c r="N15" s="50"/>
      <c r="O15" s="51">
        <f>N15/E15</f>
        <v>0</v>
      </c>
      <c r="P15" s="52">
        <f>IF(AND(O15&lt;'Data Inputs'!D$23,O15&gt;='Data Inputs'!B$23),'Data Inputs'!A$23, IF(AND(O15&lt;'Data Inputs'!D$24,O15&gt;='Data Inputs'!B$24),'Data Inputs'!A$24, IF(AND(O15&lt;'Data Inputs'!D$25,O15&gt;='Data Inputs'!B$25),'Data Inputs'!A$25, IF(AND(O15&lt;='Data Inputs'!D$26,O15&gt;='Data Inputs'!B$26),'Data Inputs'!A$26, IF(O15&gt;'Data Inputs'!D$26,'Data Inputs'!A$27, 0)))))</f>
        <v>100</v>
      </c>
      <c r="Q15" s="52">
        <f>IF(AND(N15&lt;'Data Inputs'!H$23,N15&gt;='Data Inputs'!F$23),'Data Inputs'!A$23, IF(AND(N15&lt;'Data Inputs'!H$24,N15&gt;='Data Inputs'!F$24),'Data Inputs'!A$24, IF(AND(N15&lt;'Data Inputs'!H$25,N15&gt;='Data Inputs'!F$25),'Data Inputs'!A$25, IF(AND(N15&lt;='Data Inputs'!H$26,N15&gt;='Data Inputs'!F$26),'Data Inputs'!A$26, IF(N15&gt;'Data Inputs'!H$26,'Data Inputs'!A$27, 0)))))</f>
        <v>100</v>
      </c>
      <c r="R15" s="44"/>
      <c r="S15" s="52" t="str">
        <f>IF(R15='Data Inputs'!I$23,'Data Inputs'!A$23,IF(R15='Data Inputs'!I$24,'Data Inputs'!A$24, IF(R15='Data Inputs'!I$25,'Data Inputs'!A$25, IF(R15='Data Inputs'!I$26,'Data Inputs'!A$26, IF(R15='Data Inputs'!I$27,'Data Inputs'!A$27, "")))))</f>
        <v/>
      </c>
      <c r="T15" s="44"/>
      <c r="U15" s="52" t="str">
        <f>IF(T15='Data Inputs'!K$23,'Data Inputs'!A$23,IF(T15='Data Inputs'!K$24,'Data Inputs'!A$24, IF(T15='Data Inputs'!K$25,'Data Inputs'!A$25, IF(T15='Data Inputs'!K$26,'Data Inputs'!A$26, IF(T15='Data Inputs'!K$27,'Data Inputs'!A$27, "")))))</f>
        <v/>
      </c>
      <c r="V15" s="53" t="e">
        <f>(P15*'Data Inputs'!D$28)+(Q15*'Data Inputs'!H$28)+(S15*'Data Inputs'!J$28)+(U15*'Data Inputs'!L$28)</f>
        <v>#VALUE!</v>
      </c>
    </row>
    <row r="16" spans="1:22" ht="24" x14ac:dyDescent="0.2">
      <c r="A16" s="42" t="s">
        <v>41</v>
      </c>
      <c r="B16" s="43" t="s">
        <v>141</v>
      </c>
      <c r="C16" s="44" t="s">
        <v>2</v>
      </c>
      <c r="D16" s="45">
        <v>126720</v>
      </c>
      <c r="E16" s="46">
        <v>16955.135999999999</v>
      </c>
      <c r="F16" s="47">
        <f>IF(D16="","", D16*INDEX('Data Inputs'!E$6:E$11,MATCH(C16,Energy)))</f>
        <v>65767.680000000008</v>
      </c>
      <c r="G16" s="44" t="s">
        <v>22</v>
      </c>
      <c r="H16" s="44" t="s">
        <v>23</v>
      </c>
      <c r="I16" s="44" t="s">
        <v>142</v>
      </c>
      <c r="J16" s="48"/>
      <c r="K16" s="49">
        <v>40848</v>
      </c>
      <c r="L16" s="49" t="s">
        <v>28</v>
      </c>
      <c r="M16" s="44" t="s">
        <v>19</v>
      </c>
      <c r="N16" s="50"/>
      <c r="O16" s="51">
        <f t="shared" ref="O16:O26" si="2">N16/E16</f>
        <v>0</v>
      </c>
      <c r="P16" s="52">
        <f>IF(AND(O16&lt;'Data Inputs'!D$23,O16&gt;='Data Inputs'!B$23),'Data Inputs'!A$23, IF(AND(O16&lt;'Data Inputs'!D$24,O16&gt;='Data Inputs'!B$24),'Data Inputs'!A$24, IF(AND(O16&lt;'Data Inputs'!D$25,O16&gt;='Data Inputs'!B$25),'Data Inputs'!A$25, IF(AND(O16&lt;='Data Inputs'!D$26,O16&gt;='Data Inputs'!B$26),'Data Inputs'!A$26, IF(O16&gt;'Data Inputs'!D$26,'Data Inputs'!A$27, 0)))))</f>
        <v>100</v>
      </c>
      <c r="Q16" s="52">
        <f>IF(AND(N16&lt;'Data Inputs'!H$23,N16&gt;='Data Inputs'!F$23),'Data Inputs'!A$23, IF(AND(N16&lt;'Data Inputs'!H$24,N16&gt;='Data Inputs'!F$24),'Data Inputs'!A$24, IF(AND(N16&lt;'Data Inputs'!H$25,N16&gt;='Data Inputs'!F$25),'Data Inputs'!A$25, IF(AND(N16&lt;='Data Inputs'!H$26,N16&gt;='Data Inputs'!F$26),'Data Inputs'!A$26, IF(N16&gt;'Data Inputs'!H$26,'Data Inputs'!A$27, 0)))))</f>
        <v>100</v>
      </c>
      <c r="R16" s="44"/>
      <c r="S16" s="52" t="str">
        <f>IF(R16='Data Inputs'!I$23,'Data Inputs'!A$23,IF(R16='Data Inputs'!I$24,'Data Inputs'!A$24, IF(R16='Data Inputs'!I$25,'Data Inputs'!A$25, IF(R16='Data Inputs'!I$26,'Data Inputs'!A$26, IF(R16='Data Inputs'!I$27,'Data Inputs'!A$27, "")))))</f>
        <v/>
      </c>
      <c r="T16" s="44"/>
      <c r="U16" s="52" t="str">
        <f>IF(T16='Data Inputs'!K$23,'Data Inputs'!A$23,IF(T16='Data Inputs'!K$24,'Data Inputs'!A$24, IF(T16='Data Inputs'!K$25,'Data Inputs'!A$25, IF(T16='Data Inputs'!K$26,'Data Inputs'!A$26, IF(T16='Data Inputs'!K$27,'Data Inputs'!A$27, "")))))</f>
        <v/>
      </c>
      <c r="V16" s="53" t="e">
        <f>(P16*'Data Inputs'!D$28)+(Q16*'Data Inputs'!H$28)+(S16*'Data Inputs'!J$28)+(U16*'Data Inputs'!L$28)</f>
        <v>#VALUE!</v>
      </c>
    </row>
    <row r="17" spans="1:22" ht="24" x14ac:dyDescent="0.2">
      <c r="A17" s="42" t="s">
        <v>42</v>
      </c>
      <c r="B17" s="43" t="s">
        <v>205</v>
      </c>
      <c r="C17" s="44" t="s">
        <v>2</v>
      </c>
      <c r="D17" s="45"/>
      <c r="E17" s="46">
        <v>40000</v>
      </c>
      <c r="F17" s="47" t="str">
        <f>IF(D17="","", D17*INDEX('Data Inputs'!E$6:E$11,MATCH(C17,Energy)))</f>
        <v/>
      </c>
      <c r="G17" s="44" t="s">
        <v>20</v>
      </c>
      <c r="H17" s="44" t="s">
        <v>23</v>
      </c>
      <c r="I17" s="44" t="s">
        <v>144</v>
      </c>
      <c r="J17" s="48"/>
      <c r="K17" s="49">
        <v>40848</v>
      </c>
      <c r="L17" s="49" t="s">
        <v>132</v>
      </c>
      <c r="M17" s="44" t="s">
        <v>19</v>
      </c>
      <c r="N17" s="50"/>
      <c r="O17" s="51">
        <f t="shared" si="2"/>
        <v>0</v>
      </c>
      <c r="P17" s="52">
        <f>IF(AND(O17&lt;'Data Inputs'!D$23,O17&gt;='Data Inputs'!B$23),'Data Inputs'!A$23, IF(AND(O17&lt;'Data Inputs'!D$24,O17&gt;='Data Inputs'!B$24),'Data Inputs'!A$24, IF(AND(O17&lt;'Data Inputs'!D$25,O17&gt;='Data Inputs'!B$25),'Data Inputs'!A$25, IF(AND(O17&lt;='Data Inputs'!D$26,O17&gt;='Data Inputs'!B$26),'Data Inputs'!A$26, IF(O17&gt;'Data Inputs'!D$26,'Data Inputs'!A$27, 0)))))</f>
        <v>100</v>
      </c>
      <c r="Q17" s="52">
        <f>IF(AND(N17&lt;'Data Inputs'!H$23,N17&gt;='Data Inputs'!F$23),'Data Inputs'!A$23, IF(AND(N17&lt;'Data Inputs'!H$24,N17&gt;='Data Inputs'!F$24),'Data Inputs'!A$24, IF(AND(N17&lt;'Data Inputs'!H$25,N17&gt;='Data Inputs'!F$25),'Data Inputs'!A$25, IF(AND(N17&lt;='Data Inputs'!H$26,N17&gt;='Data Inputs'!F$26),'Data Inputs'!A$26, IF(N17&gt;'Data Inputs'!H$26,'Data Inputs'!A$27, 0)))))</f>
        <v>100</v>
      </c>
      <c r="R17" s="44"/>
      <c r="S17" s="52" t="str">
        <f>IF(R17='Data Inputs'!I$23,'Data Inputs'!A$23,IF(R17='Data Inputs'!I$24,'Data Inputs'!A$24, IF(R17='Data Inputs'!I$25,'Data Inputs'!A$25, IF(R17='Data Inputs'!I$26,'Data Inputs'!A$26, IF(R17='Data Inputs'!I$27,'Data Inputs'!A$27, "")))))</f>
        <v/>
      </c>
      <c r="T17" s="44"/>
      <c r="U17" s="52" t="str">
        <f>IF(T17='Data Inputs'!K$23,'Data Inputs'!A$23,IF(T17='Data Inputs'!K$24,'Data Inputs'!A$24, IF(T17='Data Inputs'!K$25,'Data Inputs'!A$25, IF(T17='Data Inputs'!K$26,'Data Inputs'!A$26, IF(T17='Data Inputs'!K$27,'Data Inputs'!A$27, "")))))</f>
        <v/>
      </c>
      <c r="V17" s="53" t="e">
        <f>(P17*'Data Inputs'!D$28)+(Q17*'Data Inputs'!H$28)+(S17*'Data Inputs'!J$28)+(U17*'Data Inputs'!L$28)</f>
        <v>#VALUE!</v>
      </c>
    </row>
    <row r="18" spans="1:22" x14ac:dyDescent="0.2">
      <c r="A18" s="42" t="s">
        <v>43</v>
      </c>
      <c r="B18" s="43" t="s">
        <v>135</v>
      </c>
      <c r="C18" s="44" t="s">
        <v>2</v>
      </c>
      <c r="D18" s="45"/>
      <c r="E18" s="46">
        <v>23000</v>
      </c>
      <c r="F18" s="47" t="str">
        <f>IF(D18="","", D18*INDEX('Data Inputs'!E$6:E$11,MATCH(C18,Energy)))</f>
        <v/>
      </c>
      <c r="G18" s="44" t="s">
        <v>21</v>
      </c>
      <c r="H18" s="44" t="s">
        <v>23</v>
      </c>
      <c r="I18" s="44" t="s">
        <v>136</v>
      </c>
      <c r="J18" s="48"/>
      <c r="K18" s="49">
        <v>40848</v>
      </c>
      <c r="L18" s="49" t="s">
        <v>132</v>
      </c>
      <c r="M18" s="44" t="s">
        <v>17</v>
      </c>
      <c r="N18" s="50"/>
      <c r="O18" s="51">
        <f t="shared" si="2"/>
        <v>0</v>
      </c>
      <c r="P18" s="52">
        <f>IF(AND(O18&lt;'Data Inputs'!D$23,O18&gt;='Data Inputs'!B$23),'Data Inputs'!A$23, IF(AND(O18&lt;'Data Inputs'!D$24,O18&gt;='Data Inputs'!B$24),'Data Inputs'!A$24, IF(AND(O18&lt;'Data Inputs'!D$25,O18&gt;='Data Inputs'!B$25),'Data Inputs'!A$25, IF(AND(O18&lt;='Data Inputs'!D$26,O18&gt;='Data Inputs'!B$26),'Data Inputs'!A$26, IF(O18&gt;'Data Inputs'!D$26,'Data Inputs'!A$27, 0)))))</f>
        <v>100</v>
      </c>
      <c r="Q18" s="52">
        <f>IF(AND(N18&lt;'Data Inputs'!H$23,N18&gt;='Data Inputs'!F$23),'Data Inputs'!A$23, IF(AND(N18&lt;'Data Inputs'!H$24,N18&gt;='Data Inputs'!F$24),'Data Inputs'!A$24, IF(AND(N18&lt;'Data Inputs'!H$25,N18&gt;='Data Inputs'!F$25),'Data Inputs'!A$25, IF(AND(N18&lt;='Data Inputs'!H$26,N18&gt;='Data Inputs'!F$26),'Data Inputs'!A$26, IF(N18&gt;'Data Inputs'!H$26,'Data Inputs'!A$27, 0)))))</f>
        <v>100</v>
      </c>
      <c r="R18" s="44"/>
      <c r="S18" s="52" t="str">
        <f>IF(R18='Data Inputs'!I$23,'Data Inputs'!A$23,IF(R18='Data Inputs'!I$24,'Data Inputs'!A$24, IF(R18='Data Inputs'!I$25,'Data Inputs'!A$25, IF(R18='Data Inputs'!I$26,'Data Inputs'!A$26, IF(R18='Data Inputs'!I$27,'Data Inputs'!A$27, "")))))</f>
        <v/>
      </c>
      <c r="T18" s="44"/>
      <c r="U18" s="52" t="str">
        <f>IF(T18='Data Inputs'!K$23,'Data Inputs'!A$23,IF(T18='Data Inputs'!K$24,'Data Inputs'!A$24, IF(T18='Data Inputs'!K$25,'Data Inputs'!A$25, IF(T18='Data Inputs'!K$26,'Data Inputs'!A$26, IF(T18='Data Inputs'!K$27,'Data Inputs'!A$27, "")))))</f>
        <v/>
      </c>
      <c r="V18" s="53" t="e">
        <f>(P18*'Data Inputs'!D$28)+(Q18*'Data Inputs'!H$28)+(S18*'Data Inputs'!J$28)+(U18*'Data Inputs'!L$28)</f>
        <v>#VALUE!</v>
      </c>
    </row>
    <row r="19" spans="1:22" ht="24" x14ac:dyDescent="0.2">
      <c r="A19" s="56" t="s">
        <v>44</v>
      </c>
      <c r="B19" s="43" t="s">
        <v>138</v>
      </c>
      <c r="C19" s="44" t="s">
        <v>2</v>
      </c>
      <c r="D19" s="45">
        <v>33600</v>
      </c>
      <c r="E19" s="46">
        <v>4495.68</v>
      </c>
      <c r="F19" s="47">
        <f>IF(D19="","", D19*INDEX('Data Inputs'!E$6:E$11,MATCH(C19,Energy)))</f>
        <v>17438.400000000001</v>
      </c>
      <c r="G19" s="44" t="s">
        <v>21</v>
      </c>
      <c r="H19" s="44" t="s">
        <v>23</v>
      </c>
      <c r="I19" s="44" t="s">
        <v>136</v>
      </c>
      <c r="J19" s="48"/>
      <c r="K19" s="49">
        <v>40848</v>
      </c>
      <c r="L19" s="49" t="s">
        <v>133</v>
      </c>
      <c r="M19" s="44" t="s">
        <v>19</v>
      </c>
      <c r="N19" s="50"/>
      <c r="O19" s="51">
        <f t="shared" si="2"/>
        <v>0</v>
      </c>
      <c r="P19" s="52">
        <f>IF(AND(O19&lt;'Data Inputs'!D$23,O19&gt;='Data Inputs'!B$23),'Data Inputs'!A$23, IF(AND(O19&lt;'Data Inputs'!D$24,O19&gt;='Data Inputs'!B$24),'Data Inputs'!A$24, IF(AND(O19&lt;'Data Inputs'!D$25,O19&gt;='Data Inputs'!B$25),'Data Inputs'!A$25, IF(AND(O19&lt;='Data Inputs'!D$26,O19&gt;='Data Inputs'!B$26),'Data Inputs'!A$26, IF(O19&gt;'Data Inputs'!D$26,'Data Inputs'!A$27, 0)))))</f>
        <v>100</v>
      </c>
      <c r="Q19" s="52">
        <f>IF(AND(N19&lt;'Data Inputs'!H$23,N19&gt;='Data Inputs'!F$23),'Data Inputs'!A$23, IF(AND(N19&lt;'Data Inputs'!H$24,N19&gt;='Data Inputs'!F$24),'Data Inputs'!A$24, IF(AND(N19&lt;'Data Inputs'!H$25,N19&gt;='Data Inputs'!F$25),'Data Inputs'!A$25, IF(AND(N19&lt;='Data Inputs'!H$26,N19&gt;='Data Inputs'!F$26),'Data Inputs'!A$26, IF(N19&gt;'Data Inputs'!H$26,'Data Inputs'!A$27, 0)))))</f>
        <v>100</v>
      </c>
      <c r="R19" s="44"/>
      <c r="S19" s="52" t="str">
        <f>IF(R19='Data Inputs'!I$23,'Data Inputs'!A$23,IF(R19='Data Inputs'!I$24,'Data Inputs'!A$24, IF(R19='Data Inputs'!I$25,'Data Inputs'!A$25, IF(R19='Data Inputs'!I$26,'Data Inputs'!A$26, IF(R19='Data Inputs'!I$27,'Data Inputs'!A$27, "")))))</f>
        <v/>
      </c>
      <c r="T19" s="44"/>
      <c r="U19" s="52" t="str">
        <f>IF(T19='Data Inputs'!K$23,'Data Inputs'!A$23,IF(T19='Data Inputs'!K$24,'Data Inputs'!A$24, IF(T19='Data Inputs'!K$25,'Data Inputs'!A$25, IF(T19='Data Inputs'!K$26,'Data Inputs'!A$26, IF(T19='Data Inputs'!K$27,'Data Inputs'!A$27, "")))))</f>
        <v/>
      </c>
      <c r="V19" s="53" t="e">
        <f>(P19*'Data Inputs'!D$28)+(Q19*'Data Inputs'!H$28)+(S19*'Data Inputs'!J$28)+(U19*'Data Inputs'!L$28)</f>
        <v>#VALUE!</v>
      </c>
    </row>
    <row r="20" spans="1:22" ht="24" x14ac:dyDescent="0.2">
      <c r="A20" s="56" t="s">
        <v>45</v>
      </c>
      <c r="B20" s="43" t="s">
        <v>139</v>
      </c>
      <c r="C20" s="44" t="s">
        <v>2</v>
      </c>
      <c r="D20" s="45">
        <v>137466</v>
      </c>
      <c r="E20" s="46">
        <v>18392.950799999999</v>
      </c>
      <c r="F20" s="47">
        <f>IF(D20="","", D20*INDEX('Data Inputs'!E$6:E$11,MATCH(C20,Energy)))</f>
        <v>71344.854000000007</v>
      </c>
      <c r="G20" s="44" t="s">
        <v>21</v>
      </c>
      <c r="H20" s="44" t="s">
        <v>23</v>
      </c>
      <c r="I20" s="44" t="s">
        <v>140</v>
      </c>
      <c r="J20" s="48"/>
      <c r="K20" s="49">
        <v>40848</v>
      </c>
      <c r="L20" s="49" t="s">
        <v>133</v>
      </c>
      <c r="M20" s="44" t="s">
        <v>17</v>
      </c>
      <c r="N20" s="50"/>
      <c r="O20" s="51">
        <f t="shared" si="2"/>
        <v>0</v>
      </c>
      <c r="P20" s="52">
        <f>IF(AND(O20&lt;'Data Inputs'!D$23,O20&gt;='Data Inputs'!B$23),'Data Inputs'!A$23, IF(AND(O20&lt;'Data Inputs'!D$24,O20&gt;='Data Inputs'!B$24),'Data Inputs'!A$24, IF(AND(O20&lt;'Data Inputs'!D$25,O20&gt;='Data Inputs'!B$25),'Data Inputs'!A$25, IF(AND(O20&lt;='Data Inputs'!D$26,O20&gt;='Data Inputs'!B$26),'Data Inputs'!A$26, IF(O20&gt;'Data Inputs'!D$26,'Data Inputs'!A$27, 0)))))</f>
        <v>100</v>
      </c>
      <c r="Q20" s="52">
        <f>IF(AND(N20&lt;'Data Inputs'!H$23,N20&gt;='Data Inputs'!F$23),'Data Inputs'!A$23, IF(AND(N20&lt;'Data Inputs'!H$24,N20&gt;='Data Inputs'!F$24),'Data Inputs'!A$24, IF(AND(N20&lt;'Data Inputs'!H$25,N20&gt;='Data Inputs'!F$25),'Data Inputs'!A$25, IF(AND(N20&lt;='Data Inputs'!H$26,N20&gt;='Data Inputs'!F$26),'Data Inputs'!A$26, IF(N20&gt;'Data Inputs'!H$26,'Data Inputs'!A$27, 0)))))</f>
        <v>100</v>
      </c>
      <c r="R20" s="44"/>
      <c r="S20" s="52" t="str">
        <f>IF(R20='Data Inputs'!I$23,'Data Inputs'!A$23,IF(R20='Data Inputs'!I$24,'Data Inputs'!A$24, IF(R20='Data Inputs'!I$25,'Data Inputs'!A$25, IF(R20='Data Inputs'!I$26,'Data Inputs'!A$26, IF(R20='Data Inputs'!I$27,'Data Inputs'!A$27, "")))))</f>
        <v/>
      </c>
      <c r="T20" s="44"/>
      <c r="U20" s="52" t="str">
        <f>IF(T20='Data Inputs'!K$23,'Data Inputs'!A$23,IF(T20='Data Inputs'!K$24,'Data Inputs'!A$24, IF(T20='Data Inputs'!K$25,'Data Inputs'!A$25, IF(T20='Data Inputs'!K$26,'Data Inputs'!A$26, IF(T20='Data Inputs'!K$27,'Data Inputs'!A$27, "")))))</f>
        <v/>
      </c>
      <c r="V20" s="53" t="e">
        <f>(P20*'Data Inputs'!D$28)+(Q20*'Data Inputs'!H$28)+(S20*'Data Inputs'!J$28)+(U20*'Data Inputs'!L$28)</f>
        <v>#VALUE!</v>
      </c>
    </row>
    <row r="21" spans="1:22" ht="24" x14ac:dyDescent="0.2">
      <c r="A21" s="56" t="s">
        <v>46</v>
      </c>
      <c r="B21" s="43" t="s">
        <v>143</v>
      </c>
      <c r="C21" s="44" t="s">
        <v>10</v>
      </c>
      <c r="D21" s="45"/>
      <c r="E21" s="46">
        <v>25000</v>
      </c>
      <c r="F21" s="47" t="str">
        <f>IF(D21="","", D21*INDEX('Data Inputs'!E$6:E$11,MATCH(C21,Energy)))</f>
        <v/>
      </c>
      <c r="G21" s="44" t="s">
        <v>21</v>
      </c>
      <c r="H21" s="44" t="s">
        <v>216</v>
      </c>
      <c r="I21" s="44" t="s">
        <v>140</v>
      </c>
      <c r="J21" s="48"/>
      <c r="K21" s="49">
        <v>40848</v>
      </c>
      <c r="L21" s="49" t="s">
        <v>132</v>
      </c>
      <c r="M21" s="44" t="s">
        <v>18</v>
      </c>
      <c r="N21" s="50"/>
      <c r="O21" s="51">
        <f t="shared" si="2"/>
        <v>0</v>
      </c>
      <c r="P21" s="52">
        <f>IF(AND(O21&lt;'Data Inputs'!D$23,O21&gt;='Data Inputs'!B$23),'Data Inputs'!A$23, IF(AND(O21&lt;'Data Inputs'!D$24,O21&gt;='Data Inputs'!B$24),'Data Inputs'!A$24, IF(AND(O21&lt;'Data Inputs'!D$25,O21&gt;='Data Inputs'!B$25),'Data Inputs'!A$25, IF(AND(O21&lt;='Data Inputs'!D$26,O21&gt;='Data Inputs'!B$26),'Data Inputs'!A$26, IF(O21&gt;'Data Inputs'!D$26,'Data Inputs'!A$27, 0)))))</f>
        <v>100</v>
      </c>
      <c r="Q21" s="52">
        <f>IF(AND(N21&lt;'Data Inputs'!H$23,N21&gt;='Data Inputs'!F$23),'Data Inputs'!A$23, IF(AND(N21&lt;'Data Inputs'!H$24,N21&gt;='Data Inputs'!F$24),'Data Inputs'!A$24, IF(AND(N21&lt;'Data Inputs'!H$25,N21&gt;='Data Inputs'!F$25),'Data Inputs'!A$25, IF(AND(N21&lt;='Data Inputs'!H$26,N21&gt;='Data Inputs'!F$26),'Data Inputs'!A$26, IF(N21&gt;'Data Inputs'!H$26,'Data Inputs'!A$27, 0)))))</f>
        <v>100</v>
      </c>
      <c r="R21" s="44"/>
      <c r="S21" s="52" t="str">
        <f>IF(R21='Data Inputs'!I$23,'Data Inputs'!A$23,IF(R21='Data Inputs'!I$24,'Data Inputs'!A$24, IF(R21='Data Inputs'!I$25,'Data Inputs'!A$25, IF(R21='Data Inputs'!I$26,'Data Inputs'!A$26, IF(R21='Data Inputs'!I$27,'Data Inputs'!A$27, "")))))</f>
        <v/>
      </c>
      <c r="T21" s="44"/>
      <c r="U21" s="52" t="str">
        <f>IF(T21='Data Inputs'!K$23,'Data Inputs'!A$23,IF(T21='Data Inputs'!K$24,'Data Inputs'!A$24, IF(T21='Data Inputs'!K$25,'Data Inputs'!A$25, IF(T21='Data Inputs'!K$26,'Data Inputs'!A$26, IF(T21='Data Inputs'!K$27,'Data Inputs'!A$27, "")))))</f>
        <v/>
      </c>
      <c r="V21" s="53" t="e">
        <f>(P21*'Data Inputs'!D$28)+(Q21*'Data Inputs'!H$28)+(S21*'Data Inputs'!J$28)+(U21*'Data Inputs'!L$28)</f>
        <v>#VALUE!</v>
      </c>
    </row>
    <row r="22" spans="1:22" ht="24" x14ac:dyDescent="0.2">
      <c r="A22" s="56" t="s">
        <v>47</v>
      </c>
      <c r="B22" s="43" t="s">
        <v>145</v>
      </c>
      <c r="C22" s="44"/>
      <c r="D22" s="45"/>
      <c r="E22" s="46" t="s">
        <v>201</v>
      </c>
      <c r="F22" s="47" t="str">
        <f>IF(D22="","", D22*INDEX('Data Inputs'!E$6:E$11,MATCH(C22,Energy)))</f>
        <v/>
      </c>
      <c r="G22" s="44" t="s">
        <v>20</v>
      </c>
      <c r="H22" s="44" t="s">
        <v>216</v>
      </c>
      <c r="I22" s="44" t="s">
        <v>146</v>
      </c>
      <c r="J22" s="48"/>
      <c r="K22" s="49">
        <v>40848</v>
      </c>
      <c r="L22" s="49" t="s">
        <v>132</v>
      </c>
      <c r="M22" s="44" t="s">
        <v>19</v>
      </c>
      <c r="N22" s="50"/>
      <c r="O22" s="51" t="e">
        <f t="shared" si="2"/>
        <v>#VALUE!</v>
      </c>
      <c r="P22" s="52" t="e">
        <f>IF(AND(O22&lt;'Data Inputs'!D$23,O22&gt;='Data Inputs'!B$23),'Data Inputs'!A$23, IF(AND(O22&lt;'Data Inputs'!D$24,O22&gt;='Data Inputs'!B$24),'Data Inputs'!A$24, IF(AND(O22&lt;'Data Inputs'!D$25,O22&gt;='Data Inputs'!B$25),'Data Inputs'!A$25, IF(AND(O22&lt;='Data Inputs'!D$26,O22&gt;='Data Inputs'!B$26),'Data Inputs'!A$26, IF(O22&gt;'Data Inputs'!D$26,'Data Inputs'!A$27, 0)))))</f>
        <v>#VALUE!</v>
      </c>
      <c r="Q22" s="52">
        <f>IF(AND(N22&lt;'Data Inputs'!H$23,N22&gt;='Data Inputs'!F$23),'Data Inputs'!A$23, IF(AND(N22&lt;'Data Inputs'!H$24,N22&gt;='Data Inputs'!F$24),'Data Inputs'!A$24, IF(AND(N22&lt;'Data Inputs'!H$25,N22&gt;='Data Inputs'!F$25),'Data Inputs'!A$25, IF(AND(N22&lt;='Data Inputs'!H$26,N22&gt;='Data Inputs'!F$26),'Data Inputs'!A$26, IF(N22&gt;'Data Inputs'!H$26,'Data Inputs'!A$27, 0)))))</f>
        <v>100</v>
      </c>
      <c r="R22" s="44"/>
      <c r="S22" s="52" t="str">
        <f>IF(R22='Data Inputs'!I$23,'Data Inputs'!A$23,IF(R22='Data Inputs'!I$24,'Data Inputs'!A$24, IF(R22='Data Inputs'!I$25,'Data Inputs'!A$25, IF(R22='Data Inputs'!I$26,'Data Inputs'!A$26, IF(R22='Data Inputs'!I$27,'Data Inputs'!A$27, "")))))</f>
        <v/>
      </c>
      <c r="T22" s="44"/>
      <c r="U22" s="52" t="str">
        <f>IF(T22='Data Inputs'!K$23,'Data Inputs'!A$23,IF(T22='Data Inputs'!K$24,'Data Inputs'!A$24, IF(T22='Data Inputs'!K$25,'Data Inputs'!A$25, IF(T22='Data Inputs'!K$26,'Data Inputs'!A$26, IF(T22='Data Inputs'!K$27,'Data Inputs'!A$27, "")))))</f>
        <v/>
      </c>
      <c r="V22" s="53" t="e">
        <f>(P22*'Data Inputs'!D$28)+(Q22*'Data Inputs'!H$28)+(S22*'Data Inputs'!J$28)+(U22*'Data Inputs'!L$28)</f>
        <v>#VALUE!</v>
      </c>
    </row>
    <row r="23" spans="1:22" ht="24" x14ac:dyDescent="0.2">
      <c r="A23" s="56" t="s">
        <v>48</v>
      </c>
      <c r="B23" s="43" t="s">
        <v>147</v>
      </c>
      <c r="C23" s="44"/>
      <c r="D23" s="45"/>
      <c r="E23" s="46" t="s">
        <v>201</v>
      </c>
      <c r="F23" s="47" t="str">
        <f>IF(D23="","", D23*INDEX('Data Inputs'!E$6:E$11,MATCH(C23,Energy)))</f>
        <v/>
      </c>
      <c r="G23" s="44" t="s">
        <v>20</v>
      </c>
      <c r="H23" s="44" t="s">
        <v>216</v>
      </c>
      <c r="I23" s="44" t="s">
        <v>146</v>
      </c>
      <c r="J23" s="48"/>
      <c r="K23" s="49">
        <v>40848</v>
      </c>
      <c r="L23" s="49" t="s">
        <v>132</v>
      </c>
      <c r="M23" s="44" t="s">
        <v>19</v>
      </c>
      <c r="N23" s="50"/>
      <c r="O23" s="51" t="e">
        <f t="shared" si="2"/>
        <v>#VALUE!</v>
      </c>
      <c r="P23" s="52" t="e">
        <f>IF(AND(O23&lt;'Data Inputs'!D$23,O23&gt;='Data Inputs'!B$23),'Data Inputs'!A$23, IF(AND(O23&lt;'Data Inputs'!D$24,O23&gt;='Data Inputs'!B$24),'Data Inputs'!A$24, IF(AND(O23&lt;'Data Inputs'!D$25,O23&gt;='Data Inputs'!B$25),'Data Inputs'!A$25, IF(AND(O23&lt;='Data Inputs'!D$26,O23&gt;='Data Inputs'!B$26),'Data Inputs'!A$26, IF(O23&gt;'Data Inputs'!D$26,'Data Inputs'!A$27, 0)))))</f>
        <v>#VALUE!</v>
      </c>
      <c r="Q23" s="52">
        <f>IF(AND(N23&lt;'Data Inputs'!H$23,N23&gt;='Data Inputs'!F$23),'Data Inputs'!A$23, IF(AND(N23&lt;'Data Inputs'!H$24,N23&gt;='Data Inputs'!F$24),'Data Inputs'!A$24, IF(AND(N23&lt;'Data Inputs'!H$25,N23&gt;='Data Inputs'!F$25),'Data Inputs'!A$25, IF(AND(N23&lt;='Data Inputs'!H$26,N23&gt;='Data Inputs'!F$26),'Data Inputs'!A$26, IF(N23&gt;'Data Inputs'!H$26,'Data Inputs'!A$27, 0)))))</f>
        <v>100</v>
      </c>
      <c r="R23" s="44"/>
      <c r="S23" s="52" t="str">
        <f>IF(R23='Data Inputs'!I$23,'Data Inputs'!A$23,IF(R23='Data Inputs'!I$24,'Data Inputs'!A$24, IF(R23='Data Inputs'!I$25,'Data Inputs'!A$25, IF(R23='Data Inputs'!I$26,'Data Inputs'!A$26, IF(R23='Data Inputs'!I$27,'Data Inputs'!A$27, "")))))</f>
        <v/>
      </c>
      <c r="T23" s="44"/>
      <c r="U23" s="52" t="str">
        <f>IF(T23='Data Inputs'!K$23,'Data Inputs'!A$23,IF(T23='Data Inputs'!K$24,'Data Inputs'!A$24, IF(T23='Data Inputs'!K$25,'Data Inputs'!A$25, IF(T23='Data Inputs'!K$26,'Data Inputs'!A$26, IF(T23='Data Inputs'!K$27,'Data Inputs'!A$27, "")))))</f>
        <v/>
      </c>
      <c r="V23" s="53" t="e">
        <f>(P23*'Data Inputs'!D$28)+(Q23*'Data Inputs'!H$28)+(S23*'Data Inputs'!J$28)+(U23*'Data Inputs'!L$28)</f>
        <v>#VALUE!</v>
      </c>
    </row>
    <row r="24" spans="1:22" ht="24" x14ac:dyDescent="0.2">
      <c r="A24" s="56" t="s">
        <v>49</v>
      </c>
      <c r="B24" s="43" t="s">
        <v>148</v>
      </c>
      <c r="C24" s="44"/>
      <c r="D24" s="45"/>
      <c r="E24" s="46" t="s">
        <v>201</v>
      </c>
      <c r="F24" s="47" t="str">
        <f>IF(D24="","", D24*INDEX('Data Inputs'!E$6:E$11,MATCH(C24,Energy)))</f>
        <v/>
      </c>
      <c r="G24" s="44" t="s">
        <v>20</v>
      </c>
      <c r="H24" s="44" t="s">
        <v>216</v>
      </c>
      <c r="I24" s="44" t="s">
        <v>146</v>
      </c>
      <c r="J24" s="48"/>
      <c r="K24" s="49">
        <v>40848</v>
      </c>
      <c r="L24" s="49" t="s">
        <v>132</v>
      </c>
      <c r="M24" s="44" t="s">
        <v>19</v>
      </c>
      <c r="N24" s="50"/>
      <c r="O24" s="51" t="e">
        <f t="shared" si="2"/>
        <v>#VALUE!</v>
      </c>
      <c r="P24" s="52" t="e">
        <f>IF(AND(O24&lt;'Data Inputs'!D$23,O24&gt;='Data Inputs'!B$23),'Data Inputs'!A$23, IF(AND(O24&lt;'Data Inputs'!D$24,O24&gt;='Data Inputs'!B$24),'Data Inputs'!A$24, IF(AND(O24&lt;'Data Inputs'!D$25,O24&gt;='Data Inputs'!B$25),'Data Inputs'!A$25, IF(AND(O24&lt;='Data Inputs'!D$26,O24&gt;='Data Inputs'!B$26),'Data Inputs'!A$26, IF(O24&gt;'Data Inputs'!D$26,'Data Inputs'!A$27, 0)))))</f>
        <v>#VALUE!</v>
      </c>
      <c r="Q24" s="52">
        <f>IF(AND(N24&lt;'Data Inputs'!H$23,N24&gt;='Data Inputs'!F$23),'Data Inputs'!A$23, IF(AND(N24&lt;'Data Inputs'!H$24,N24&gt;='Data Inputs'!F$24),'Data Inputs'!A$24, IF(AND(N24&lt;'Data Inputs'!H$25,N24&gt;='Data Inputs'!F$25),'Data Inputs'!A$25, IF(AND(N24&lt;='Data Inputs'!H$26,N24&gt;='Data Inputs'!F$26),'Data Inputs'!A$26, IF(N24&gt;'Data Inputs'!H$26,'Data Inputs'!A$27, 0)))))</f>
        <v>100</v>
      </c>
      <c r="R24" s="44"/>
      <c r="S24" s="52" t="str">
        <f>IF(R24='Data Inputs'!I$23,'Data Inputs'!A$23,IF(R24='Data Inputs'!I$24,'Data Inputs'!A$24, IF(R24='Data Inputs'!I$25,'Data Inputs'!A$25, IF(R24='Data Inputs'!I$26,'Data Inputs'!A$26, IF(R24='Data Inputs'!I$27,'Data Inputs'!A$27, "")))))</f>
        <v/>
      </c>
      <c r="T24" s="44"/>
      <c r="U24" s="52" t="str">
        <f>IF(T24='Data Inputs'!K$23,'Data Inputs'!A$23,IF(T24='Data Inputs'!K$24,'Data Inputs'!A$24, IF(T24='Data Inputs'!K$25,'Data Inputs'!A$25, IF(T24='Data Inputs'!K$26,'Data Inputs'!A$26, IF(T24='Data Inputs'!K$27,'Data Inputs'!A$27, "")))))</f>
        <v/>
      </c>
      <c r="V24" s="53" t="e">
        <f>(P24*'Data Inputs'!D$28)+(Q24*'Data Inputs'!H$28)+(S24*'Data Inputs'!J$28)+(U24*'Data Inputs'!L$28)</f>
        <v>#VALUE!</v>
      </c>
    </row>
    <row r="25" spans="1:22" ht="36" x14ac:dyDescent="0.2">
      <c r="A25" s="56" t="s">
        <v>50</v>
      </c>
      <c r="B25" s="43" t="s">
        <v>149</v>
      </c>
      <c r="C25" s="44" t="s">
        <v>2</v>
      </c>
      <c r="D25" s="45">
        <v>1200</v>
      </c>
      <c r="E25" s="46">
        <v>160.56</v>
      </c>
      <c r="F25" s="47">
        <f>IF(D25="","", D25*INDEX('Data Inputs'!E$6:E$11,MATCH(C25,Energy)))</f>
        <v>622.80000000000007</v>
      </c>
      <c r="G25" s="44" t="s">
        <v>21</v>
      </c>
      <c r="H25" s="44" t="s">
        <v>24</v>
      </c>
      <c r="I25" s="44" t="s">
        <v>150</v>
      </c>
      <c r="J25" s="48"/>
      <c r="K25" s="49">
        <v>40848</v>
      </c>
      <c r="L25" s="49" t="s">
        <v>133</v>
      </c>
      <c r="M25" s="44" t="s">
        <v>19</v>
      </c>
      <c r="N25" s="50">
        <v>5000</v>
      </c>
      <c r="O25" s="51">
        <f t="shared" si="2"/>
        <v>31.141006477329348</v>
      </c>
      <c r="P25" s="52">
        <f>IF(AND(O25&lt;'Data Inputs'!D$23,O25&gt;='Data Inputs'!B$23),'Data Inputs'!A$23, IF(AND(O25&lt;'Data Inputs'!D$24,O25&gt;='Data Inputs'!B$24),'Data Inputs'!A$24, IF(AND(O25&lt;'Data Inputs'!D$25,O25&gt;='Data Inputs'!B$25),'Data Inputs'!A$25, IF(AND(O25&lt;='Data Inputs'!D$26,O25&gt;='Data Inputs'!B$26),'Data Inputs'!A$26, IF(O25&gt;'Data Inputs'!D$26,'Data Inputs'!A$27, 0)))))</f>
        <v>10</v>
      </c>
      <c r="Q25" s="52">
        <f>IF(AND(N25&lt;'Data Inputs'!H$23,N25&gt;='Data Inputs'!F$23),'Data Inputs'!A$23, IF(AND(N25&lt;'Data Inputs'!H$24,N25&gt;='Data Inputs'!F$24),'Data Inputs'!A$24, IF(AND(N25&lt;'Data Inputs'!H$25,N25&gt;='Data Inputs'!F$25),'Data Inputs'!A$25, IF(AND(N25&lt;='Data Inputs'!H$26,N25&gt;='Data Inputs'!F$26),'Data Inputs'!A$26, IF(N25&gt;'Data Inputs'!H$26,'Data Inputs'!A$27, 0)))))</f>
        <v>50</v>
      </c>
      <c r="R25" s="44" t="s">
        <v>182</v>
      </c>
      <c r="S25" s="52">
        <f>IF(R25='Data Inputs'!I$23,'Data Inputs'!A$23,IF(R25='Data Inputs'!I$24,'Data Inputs'!A$24, IF(R25='Data Inputs'!I$25,'Data Inputs'!A$25, IF(R25='Data Inputs'!I$26,'Data Inputs'!A$26, IF(R25='Data Inputs'!I$27,'Data Inputs'!A$27, "")))))</f>
        <v>100</v>
      </c>
      <c r="T25" s="44" t="s">
        <v>189</v>
      </c>
      <c r="U25" s="52">
        <f>IF(T25='Data Inputs'!K$23,'Data Inputs'!A$23,IF(T25='Data Inputs'!K$24,'Data Inputs'!A$24, IF(T25='Data Inputs'!K$25,'Data Inputs'!A$25, IF(T25='Data Inputs'!K$26,'Data Inputs'!A$26, IF(T25='Data Inputs'!K$27,'Data Inputs'!A$27, "")))))</f>
        <v>10</v>
      </c>
      <c r="V25" s="53">
        <f>(P25*'Data Inputs'!D$28)+(Q25*'Data Inputs'!H$28)+(S25*'Data Inputs'!J$28)+(U25*'Data Inputs'!L$28)</f>
        <v>31.5</v>
      </c>
    </row>
    <row r="26" spans="1:22" ht="36" x14ac:dyDescent="0.2">
      <c r="A26" s="56" t="s">
        <v>51</v>
      </c>
      <c r="B26" s="43" t="s">
        <v>206</v>
      </c>
      <c r="C26" s="44" t="s">
        <v>12</v>
      </c>
      <c r="D26" s="45">
        <v>50000</v>
      </c>
      <c r="E26" s="46">
        <f>D26*0.05</f>
        <v>2500</v>
      </c>
      <c r="F26" s="47">
        <f>IF(D26="","", D26*INDEX('Data Inputs'!E$6:E$11,MATCH(C26,Energy)))</f>
        <v>12250</v>
      </c>
      <c r="G26" s="44" t="s">
        <v>21</v>
      </c>
      <c r="H26" s="44" t="s">
        <v>216</v>
      </c>
      <c r="I26" s="44" t="s">
        <v>150</v>
      </c>
      <c r="J26" s="48"/>
      <c r="K26" s="49">
        <v>40848</v>
      </c>
      <c r="L26" s="49" t="s">
        <v>31</v>
      </c>
      <c r="M26" s="44" t="s">
        <v>18</v>
      </c>
      <c r="N26" s="50">
        <v>15000</v>
      </c>
      <c r="O26" s="51">
        <f t="shared" si="2"/>
        <v>6</v>
      </c>
      <c r="P26" s="52">
        <f>IF(AND(O26&lt;'Data Inputs'!D$23,O26&gt;='Data Inputs'!B$23),'Data Inputs'!A$23, IF(AND(O26&lt;'Data Inputs'!D$24,O26&gt;='Data Inputs'!B$24),'Data Inputs'!A$24, IF(AND(O26&lt;'Data Inputs'!D$25,O26&gt;='Data Inputs'!B$25),'Data Inputs'!A$25, IF(AND(O26&lt;='Data Inputs'!D$26,O26&gt;='Data Inputs'!B$26),'Data Inputs'!A$26, IF(O26&gt;'Data Inputs'!D$26,'Data Inputs'!A$27, 0)))))</f>
        <v>10</v>
      </c>
      <c r="Q26" s="52">
        <f>IF(AND(N26&lt;'Data Inputs'!H$23,N26&gt;='Data Inputs'!F$23),'Data Inputs'!A$23, IF(AND(N26&lt;'Data Inputs'!H$24,N26&gt;='Data Inputs'!F$24),'Data Inputs'!A$24, IF(AND(N26&lt;'Data Inputs'!H$25,N26&gt;='Data Inputs'!F$25),'Data Inputs'!A$25, IF(AND(N26&lt;='Data Inputs'!H$26,N26&gt;='Data Inputs'!F$26),'Data Inputs'!A$26, IF(N26&gt;'Data Inputs'!H$26,'Data Inputs'!A$27, 0)))))</f>
        <v>25</v>
      </c>
      <c r="R26" s="44" t="s">
        <v>185</v>
      </c>
      <c r="S26" s="52">
        <f>IF(R26='Data Inputs'!I$23,'Data Inputs'!A$23,IF(R26='Data Inputs'!I$24,'Data Inputs'!A$24, IF(R26='Data Inputs'!I$25,'Data Inputs'!A$25, IF(R26='Data Inputs'!I$26,'Data Inputs'!A$26, IF(R26='Data Inputs'!I$27,'Data Inputs'!A$27, "")))))</f>
        <v>50</v>
      </c>
      <c r="T26" s="44" t="s">
        <v>189</v>
      </c>
      <c r="U26" s="52">
        <f>IF(T26='Data Inputs'!K$23,'Data Inputs'!A$23,IF(T26='Data Inputs'!K$24,'Data Inputs'!A$24, IF(T26='Data Inputs'!K$25,'Data Inputs'!A$25, IF(T26='Data Inputs'!K$26,'Data Inputs'!A$26, IF(T26='Data Inputs'!K$27,'Data Inputs'!A$27, "")))))</f>
        <v>10</v>
      </c>
      <c r="V26" s="53">
        <f>(P26*'Data Inputs'!D$28)+(Q26*'Data Inputs'!H$28)+(S26*'Data Inputs'!J$28)+(U26*'Data Inputs'!L$28)</f>
        <v>19</v>
      </c>
    </row>
    <row r="27" spans="1:22" x14ac:dyDescent="0.2">
      <c r="A27" s="56" t="s">
        <v>52</v>
      </c>
      <c r="B27" s="57"/>
      <c r="C27" s="58"/>
      <c r="D27" s="59"/>
      <c r="E27" s="54" t="str">
        <f>IF(D27="","",D27*INDEX('Data Inputs'!C$6:C$11,MATCH(C27,Energy)))</f>
        <v/>
      </c>
      <c r="F27" s="60" t="str">
        <f>IF(D27="","", D27*INDEX('Data Inputs'!E$6:E$11,MATCH(C27,Energy)))</f>
        <v/>
      </c>
      <c r="G27" s="58"/>
      <c r="H27" s="58"/>
      <c r="I27" s="58"/>
      <c r="J27" s="61"/>
      <c r="K27" s="62"/>
      <c r="L27" s="62"/>
      <c r="M27" s="58"/>
      <c r="N27" s="63"/>
      <c r="O27" s="64" t="e">
        <f t="shared" si="0"/>
        <v>#VALUE!</v>
      </c>
      <c r="P27" s="65" t="e">
        <f>IF(AND(O27&lt;'Data Inputs'!D$23,O27&gt;='Data Inputs'!B$23),'Data Inputs'!A$23, IF(AND(O27&lt;'Data Inputs'!D$24,O27&gt;='Data Inputs'!B$24),'Data Inputs'!A$24, IF(AND(O27&lt;'Data Inputs'!D$25,O27&gt;='Data Inputs'!B$25),'Data Inputs'!A$25, IF(AND(O27&lt;='Data Inputs'!D$26,O27&gt;='Data Inputs'!B$26),'Data Inputs'!A$26, IF(O27&gt;'Data Inputs'!D$26,'Data Inputs'!A$27, 0)))))</f>
        <v>#VALUE!</v>
      </c>
      <c r="Q27" s="65">
        <f>IF(AND(N27&lt;'Data Inputs'!H$23,N27&gt;='Data Inputs'!F$23),'Data Inputs'!A$23, IF(AND(N27&lt;'Data Inputs'!H$24,N27&gt;='Data Inputs'!F$24),'Data Inputs'!A$24, IF(AND(N27&lt;'Data Inputs'!H$25,N27&gt;='Data Inputs'!F$25),'Data Inputs'!A$25, IF(AND(N27&lt;='Data Inputs'!H$26,N27&gt;='Data Inputs'!F$26),'Data Inputs'!A$26, IF(N27&gt;'Data Inputs'!H$26,'Data Inputs'!A$27, 0)))))</f>
        <v>100</v>
      </c>
      <c r="R27" s="58"/>
      <c r="S27" s="52" t="str">
        <f>IF(R27='Data Inputs'!I$23,'Data Inputs'!A$23,IF(R27='Data Inputs'!I$24,'Data Inputs'!A$24, IF(R27='Data Inputs'!I$25,'Data Inputs'!A$25, IF(R27='Data Inputs'!I$26,'Data Inputs'!A$26, IF(R27='Data Inputs'!I$27,'Data Inputs'!A$27, "")))))</f>
        <v/>
      </c>
      <c r="T27" s="58"/>
      <c r="U27" s="52" t="str">
        <f>IF(T27='Data Inputs'!K$23,'Data Inputs'!A$23,IF(T27='Data Inputs'!K$24,'Data Inputs'!A$24, IF(T27='Data Inputs'!K$25,'Data Inputs'!A$25, IF(T27='Data Inputs'!K$26,'Data Inputs'!A$26, IF(T27='Data Inputs'!K$27,'Data Inputs'!A$27, "")))))</f>
        <v/>
      </c>
      <c r="V27" s="66" t="e">
        <f>(P27*'Data Inputs'!D$28)+(Q27*'Data Inputs'!H$28)+(S27*'Data Inputs'!J$28)+(U27*'Data Inputs'!L$28)</f>
        <v>#VALUE!</v>
      </c>
    </row>
    <row r="28" spans="1:22" x14ac:dyDescent="0.2">
      <c r="A28" s="56" t="s">
        <v>53</v>
      </c>
      <c r="B28" s="57"/>
      <c r="C28" s="58"/>
      <c r="D28" s="59"/>
      <c r="E28" s="54" t="str">
        <f>IF(D28="","",D28*INDEX('Data Inputs'!C$6:C$11,MATCH(C28,Energy)))</f>
        <v/>
      </c>
      <c r="F28" s="60" t="str">
        <f>IF(D28="","", D28*INDEX('Data Inputs'!E$6:E$11,MATCH(C28,Energy)))</f>
        <v/>
      </c>
      <c r="G28" s="58"/>
      <c r="H28" s="58"/>
      <c r="I28" s="58"/>
      <c r="J28" s="61"/>
      <c r="K28" s="62"/>
      <c r="L28" s="62"/>
      <c r="M28" s="58"/>
      <c r="N28" s="63"/>
      <c r="O28" s="64" t="e">
        <f t="shared" si="0"/>
        <v>#VALUE!</v>
      </c>
      <c r="P28" s="65" t="e">
        <f>IF(AND(O28&lt;'Data Inputs'!D$23,O28&gt;='Data Inputs'!B$23),'Data Inputs'!A$23, IF(AND(O28&lt;'Data Inputs'!D$24,O28&gt;='Data Inputs'!B$24),'Data Inputs'!A$24, IF(AND(O28&lt;'Data Inputs'!D$25,O28&gt;='Data Inputs'!B$25),'Data Inputs'!A$25, IF(AND(O28&lt;='Data Inputs'!D$26,O28&gt;='Data Inputs'!B$26),'Data Inputs'!A$26, IF(O28&gt;'Data Inputs'!D$26,'Data Inputs'!A$27, 0)))))</f>
        <v>#VALUE!</v>
      </c>
      <c r="Q28" s="65">
        <f>IF(AND(N28&lt;'Data Inputs'!H$23,N28&gt;='Data Inputs'!F$23),'Data Inputs'!A$23, IF(AND(N28&lt;'Data Inputs'!H$24,N28&gt;='Data Inputs'!F$24),'Data Inputs'!A$24, IF(AND(N28&lt;'Data Inputs'!H$25,N28&gt;='Data Inputs'!F$25),'Data Inputs'!A$25, IF(AND(N28&lt;='Data Inputs'!H$26,N28&gt;='Data Inputs'!F$26),'Data Inputs'!A$26, IF(N28&gt;'Data Inputs'!H$26,'Data Inputs'!A$27, 0)))))</f>
        <v>100</v>
      </c>
      <c r="R28" s="58"/>
      <c r="S28" s="52" t="str">
        <f>IF(R28='Data Inputs'!I$23,'Data Inputs'!A$23,IF(R28='Data Inputs'!I$24,'Data Inputs'!A$24, IF(R28='Data Inputs'!I$25,'Data Inputs'!A$25, IF(R28='Data Inputs'!I$26,'Data Inputs'!A$26, IF(R28='Data Inputs'!I$27,'Data Inputs'!A$27, "")))))</f>
        <v/>
      </c>
      <c r="T28" s="58"/>
      <c r="U28" s="52" t="str">
        <f>IF(T28='Data Inputs'!K$23,'Data Inputs'!A$23,IF(T28='Data Inputs'!K$24,'Data Inputs'!A$24, IF(T28='Data Inputs'!K$25,'Data Inputs'!A$25, IF(T28='Data Inputs'!K$26,'Data Inputs'!A$26, IF(T28='Data Inputs'!K$27,'Data Inputs'!A$27, "")))))</f>
        <v/>
      </c>
      <c r="V28" s="66" t="e">
        <f>(P28*'Data Inputs'!D$28)+(Q28*'Data Inputs'!H$28)+(S28*'Data Inputs'!J$28)+(U28*'Data Inputs'!L$28)</f>
        <v>#VALUE!</v>
      </c>
    </row>
    <row r="29" spans="1:22" x14ac:dyDescent="0.2">
      <c r="A29" s="56" t="s">
        <v>54</v>
      </c>
      <c r="B29" s="57"/>
      <c r="C29" s="58"/>
      <c r="D29" s="59"/>
      <c r="E29" s="54" t="str">
        <f>IF(D29="","",D29*INDEX('Data Inputs'!C$6:C$11,MATCH(C29,Energy)))</f>
        <v/>
      </c>
      <c r="F29" s="60" t="str">
        <f>IF(D29="","", D29*INDEX('Data Inputs'!E$6:E$11,MATCH(C29,Energy)))</f>
        <v/>
      </c>
      <c r="G29" s="58"/>
      <c r="H29" s="58"/>
      <c r="I29" s="58"/>
      <c r="J29" s="61"/>
      <c r="K29" s="62"/>
      <c r="L29" s="62"/>
      <c r="M29" s="58"/>
      <c r="N29" s="63"/>
      <c r="O29" s="64" t="e">
        <f t="shared" si="0"/>
        <v>#VALUE!</v>
      </c>
      <c r="P29" s="65" t="e">
        <f>IF(AND(O29&lt;'Data Inputs'!D$23,O29&gt;='Data Inputs'!B$23),'Data Inputs'!A$23, IF(AND(O29&lt;'Data Inputs'!D$24,O29&gt;='Data Inputs'!B$24),'Data Inputs'!A$24, IF(AND(O29&lt;'Data Inputs'!D$25,O29&gt;='Data Inputs'!B$25),'Data Inputs'!A$25, IF(AND(O29&lt;='Data Inputs'!D$26,O29&gt;='Data Inputs'!B$26),'Data Inputs'!A$26, IF(O29&gt;'Data Inputs'!D$26,'Data Inputs'!A$27, 0)))))</f>
        <v>#VALUE!</v>
      </c>
      <c r="Q29" s="65">
        <f>IF(AND(N29&lt;'Data Inputs'!H$23,N29&gt;='Data Inputs'!F$23),'Data Inputs'!A$23, IF(AND(N29&lt;'Data Inputs'!H$24,N29&gt;='Data Inputs'!F$24),'Data Inputs'!A$24, IF(AND(N29&lt;'Data Inputs'!H$25,N29&gt;='Data Inputs'!F$25),'Data Inputs'!A$25, IF(AND(N29&lt;='Data Inputs'!H$26,N29&gt;='Data Inputs'!F$26),'Data Inputs'!A$26, IF(N29&gt;'Data Inputs'!H$26,'Data Inputs'!A$27, 0)))))</f>
        <v>100</v>
      </c>
      <c r="R29" s="58"/>
      <c r="S29" s="52" t="str">
        <f>IF(R29='Data Inputs'!I$23,'Data Inputs'!A$23,IF(R29='Data Inputs'!I$24,'Data Inputs'!A$24, IF(R29='Data Inputs'!I$25,'Data Inputs'!A$25, IF(R29='Data Inputs'!I$26,'Data Inputs'!A$26, IF(R29='Data Inputs'!I$27,'Data Inputs'!A$27, "")))))</f>
        <v/>
      </c>
      <c r="T29" s="58"/>
      <c r="U29" s="52" t="str">
        <f>IF(T29='Data Inputs'!K$23,'Data Inputs'!A$23,IF(T29='Data Inputs'!K$24,'Data Inputs'!A$24, IF(T29='Data Inputs'!K$25,'Data Inputs'!A$25, IF(T29='Data Inputs'!K$26,'Data Inputs'!A$26, IF(T29='Data Inputs'!K$27,'Data Inputs'!A$27, "")))))</f>
        <v/>
      </c>
      <c r="V29" s="66" t="e">
        <f>(P29*'Data Inputs'!D$28)+(Q29*'Data Inputs'!H$28)+(S29*'Data Inputs'!J$28)+(U29*'Data Inputs'!L$28)</f>
        <v>#VALUE!</v>
      </c>
    </row>
    <row r="30" spans="1:22" x14ac:dyDescent="0.2">
      <c r="A30" s="56" t="s">
        <v>55</v>
      </c>
      <c r="B30" s="57"/>
      <c r="C30" s="58"/>
      <c r="D30" s="59"/>
      <c r="E30" s="54" t="str">
        <f>IF(D30="","",D30*INDEX('Data Inputs'!C$6:C$11,MATCH(C30,Energy)))</f>
        <v/>
      </c>
      <c r="F30" s="60" t="str">
        <f>IF(D30="","", D30*INDEX('Data Inputs'!E$6:E$11,MATCH(C30,Energy)))</f>
        <v/>
      </c>
      <c r="G30" s="58"/>
      <c r="H30" s="58"/>
      <c r="I30" s="58"/>
      <c r="J30" s="61"/>
      <c r="K30" s="62"/>
      <c r="L30" s="62"/>
      <c r="M30" s="58"/>
      <c r="N30" s="63"/>
      <c r="O30" s="64" t="e">
        <f t="shared" si="0"/>
        <v>#VALUE!</v>
      </c>
      <c r="P30" s="65" t="e">
        <f>IF(AND(O30&lt;'Data Inputs'!D$23,O30&gt;='Data Inputs'!B$23),'Data Inputs'!A$23, IF(AND(O30&lt;'Data Inputs'!D$24,O30&gt;='Data Inputs'!B$24),'Data Inputs'!A$24, IF(AND(O30&lt;'Data Inputs'!D$25,O30&gt;='Data Inputs'!B$25),'Data Inputs'!A$25, IF(AND(O30&lt;='Data Inputs'!D$26,O30&gt;='Data Inputs'!B$26),'Data Inputs'!A$26, IF(O30&gt;'Data Inputs'!D$26,'Data Inputs'!A$27, 0)))))</f>
        <v>#VALUE!</v>
      </c>
      <c r="Q30" s="65">
        <f>IF(AND(N30&lt;'Data Inputs'!H$23,N30&gt;='Data Inputs'!F$23),'Data Inputs'!A$23, IF(AND(N30&lt;'Data Inputs'!H$24,N30&gt;='Data Inputs'!F$24),'Data Inputs'!A$24, IF(AND(N30&lt;'Data Inputs'!H$25,N30&gt;='Data Inputs'!F$25),'Data Inputs'!A$25, IF(AND(N30&lt;='Data Inputs'!H$26,N30&gt;='Data Inputs'!F$26),'Data Inputs'!A$26, IF(N30&gt;'Data Inputs'!H$26,'Data Inputs'!A$27, 0)))))</f>
        <v>100</v>
      </c>
      <c r="R30" s="58"/>
      <c r="S30" s="52" t="str">
        <f>IF(R30='Data Inputs'!I$23,'Data Inputs'!A$23,IF(R30='Data Inputs'!I$24,'Data Inputs'!A$24, IF(R30='Data Inputs'!I$25,'Data Inputs'!A$25, IF(R30='Data Inputs'!I$26,'Data Inputs'!A$26, IF(R30='Data Inputs'!I$27,'Data Inputs'!A$27, "")))))</f>
        <v/>
      </c>
      <c r="T30" s="58"/>
      <c r="U30" s="52" t="str">
        <f>IF(T30='Data Inputs'!K$23,'Data Inputs'!A$23,IF(T30='Data Inputs'!K$24,'Data Inputs'!A$24, IF(T30='Data Inputs'!K$25,'Data Inputs'!A$25, IF(T30='Data Inputs'!K$26,'Data Inputs'!A$26, IF(T30='Data Inputs'!K$27,'Data Inputs'!A$27, "")))))</f>
        <v/>
      </c>
      <c r="V30" s="66" t="e">
        <f>(P30*'Data Inputs'!D$28)+(Q30*'Data Inputs'!H$28)+(S30*'Data Inputs'!J$28)+(U30*'Data Inputs'!L$28)</f>
        <v>#VALUE!</v>
      </c>
    </row>
    <row r="31" spans="1:22" x14ac:dyDescent="0.2">
      <c r="A31" s="56" t="s">
        <v>56</v>
      </c>
      <c r="B31" s="57"/>
      <c r="C31" s="58"/>
      <c r="D31" s="59"/>
      <c r="E31" s="54" t="str">
        <f>IF(D31="","",D31*INDEX('Data Inputs'!C$6:C$11,MATCH(C31,Energy)))</f>
        <v/>
      </c>
      <c r="F31" s="60" t="str">
        <f>IF(D31="","", D31*INDEX('Data Inputs'!E$6:E$11,MATCH(C31,Energy)))</f>
        <v/>
      </c>
      <c r="G31" s="58"/>
      <c r="H31" s="58"/>
      <c r="I31" s="58"/>
      <c r="J31" s="61"/>
      <c r="K31" s="62"/>
      <c r="L31" s="62"/>
      <c r="M31" s="58"/>
      <c r="N31" s="63"/>
      <c r="O31" s="64" t="e">
        <f t="shared" si="0"/>
        <v>#VALUE!</v>
      </c>
      <c r="P31" s="65" t="e">
        <f>IF(AND(O31&lt;'Data Inputs'!D$23,O31&gt;='Data Inputs'!B$23),'Data Inputs'!A$23, IF(AND(O31&lt;'Data Inputs'!D$24,O31&gt;='Data Inputs'!B$24),'Data Inputs'!A$24, IF(AND(O31&lt;'Data Inputs'!D$25,O31&gt;='Data Inputs'!B$25),'Data Inputs'!A$25, IF(AND(O31&lt;='Data Inputs'!D$26,O31&gt;='Data Inputs'!B$26),'Data Inputs'!A$26, IF(O31&gt;'Data Inputs'!D$26,'Data Inputs'!A$27, 0)))))</f>
        <v>#VALUE!</v>
      </c>
      <c r="Q31" s="65">
        <f>IF(AND(N31&lt;'Data Inputs'!H$23,N31&gt;='Data Inputs'!F$23),'Data Inputs'!A$23, IF(AND(N31&lt;'Data Inputs'!H$24,N31&gt;='Data Inputs'!F$24),'Data Inputs'!A$24, IF(AND(N31&lt;'Data Inputs'!H$25,N31&gt;='Data Inputs'!F$25),'Data Inputs'!A$25, IF(AND(N31&lt;='Data Inputs'!H$26,N31&gt;='Data Inputs'!F$26),'Data Inputs'!A$26, IF(N31&gt;'Data Inputs'!H$26,'Data Inputs'!A$27, 0)))))</f>
        <v>100</v>
      </c>
      <c r="R31" s="58"/>
      <c r="S31" s="52" t="str">
        <f>IF(R31='Data Inputs'!I$23,'Data Inputs'!A$23,IF(R31='Data Inputs'!I$24,'Data Inputs'!A$24, IF(R31='Data Inputs'!I$25,'Data Inputs'!A$25, IF(R31='Data Inputs'!I$26,'Data Inputs'!A$26, IF(R31='Data Inputs'!I$27,'Data Inputs'!A$27, "")))))</f>
        <v/>
      </c>
      <c r="T31" s="58"/>
      <c r="U31" s="52" t="str">
        <f>IF(T31='Data Inputs'!K$23,'Data Inputs'!A$23,IF(T31='Data Inputs'!K$24,'Data Inputs'!A$24, IF(T31='Data Inputs'!K$25,'Data Inputs'!A$25, IF(T31='Data Inputs'!K$26,'Data Inputs'!A$26, IF(T31='Data Inputs'!K$27,'Data Inputs'!A$27, "")))))</f>
        <v/>
      </c>
      <c r="V31" s="66" t="e">
        <f>(P31*'Data Inputs'!D$28)+(Q31*'Data Inputs'!H$28)+(S31*'Data Inputs'!J$28)+(U31*'Data Inputs'!L$28)</f>
        <v>#VALUE!</v>
      </c>
    </row>
    <row r="32" spans="1:22" x14ac:dyDescent="0.2">
      <c r="A32" s="56" t="s">
        <v>57</v>
      </c>
      <c r="B32" s="57"/>
      <c r="C32" s="58"/>
      <c r="D32" s="59"/>
      <c r="E32" s="54" t="str">
        <f>IF(D32="","",D32*INDEX('Data Inputs'!C$6:C$11,MATCH(C32,Energy)))</f>
        <v/>
      </c>
      <c r="F32" s="60" t="str">
        <f>IF(D32="","", D32*INDEX('Data Inputs'!E$6:E$11,MATCH(C32,Energy)))</f>
        <v/>
      </c>
      <c r="G32" s="58"/>
      <c r="H32" s="58"/>
      <c r="I32" s="58"/>
      <c r="J32" s="61"/>
      <c r="K32" s="62"/>
      <c r="L32" s="62"/>
      <c r="M32" s="58"/>
      <c r="N32" s="63"/>
      <c r="O32" s="64" t="e">
        <f t="shared" si="0"/>
        <v>#VALUE!</v>
      </c>
      <c r="P32" s="65" t="e">
        <f>IF(AND(O32&lt;'Data Inputs'!D$23,O32&gt;='Data Inputs'!B$23),'Data Inputs'!A$23, IF(AND(O32&lt;'Data Inputs'!D$24,O32&gt;='Data Inputs'!B$24),'Data Inputs'!A$24, IF(AND(O32&lt;'Data Inputs'!D$25,O32&gt;='Data Inputs'!B$25),'Data Inputs'!A$25, IF(AND(O32&lt;='Data Inputs'!D$26,O32&gt;='Data Inputs'!B$26),'Data Inputs'!A$26, IF(O32&gt;'Data Inputs'!D$26,'Data Inputs'!A$27, 0)))))</f>
        <v>#VALUE!</v>
      </c>
      <c r="Q32" s="65">
        <f>IF(AND(N32&lt;'Data Inputs'!H$23,N32&gt;='Data Inputs'!F$23),'Data Inputs'!A$23, IF(AND(N32&lt;'Data Inputs'!H$24,N32&gt;='Data Inputs'!F$24),'Data Inputs'!A$24, IF(AND(N32&lt;'Data Inputs'!H$25,N32&gt;='Data Inputs'!F$25),'Data Inputs'!A$25, IF(AND(N32&lt;='Data Inputs'!H$26,N32&gt;='Data Inputs'!F$26),'Data Inputs'!A$26, IF(N32&gt;'Data Inputs'!H$26,'Data Inputs'!A$27, 0)))))</f>
        <v>100</v>
      </c>
      <c r="R32" s="58"/>
      <c r="S32" s="52" t="str">
        <f>IF(R32='Data Inputs'!I$23,'Data Inputs'!A$23,IF(R32='Data Inputs'!I$24,'Data Inputs'!A$24, IF(R32='Data Inputs'!I$25,'Data Inputs'!A$25, IF(R32='Data Inputs'!I$26,'Data Inputs'!A$26, IF(R32='Data Inputs'!I$27,'Data Inputs'!A$27, "")))))</f>
        <v/>
      </c>
      <c r="T32" s="58"/>
      <c r="U32" s="52" t="str">
        <f>IF(T32='Data Inputs'!K$23,'Data Inputs'!A$23,IF(T32='Data Inputs'!K$24,'Data Inputs'!A$24, IF(T32='Data Inputs'!K$25,'Data Inputs'!A$25, IF(T32='Data Inputs'!K$26,'Data Inputs'!A$26, IF(T32='Data Inputs'!K$27,'Data Inputs'!A$27, "")))))</f>
        <v/>
      </c>
      <c r="V32" s="66" t="e">
        <f>(P32*'Data Inputs'!D$28)+(Q32*'Data Inputs'!H$28)+(S32*'Data Inputs'!J$28)+(U32*'Data Inputs'!L$28)</f>
        <v>#VALUE!</v>
      </c>
    </row>
    <row r="33" spans="1:22" x14ac:dyDescent="0.2">
      <c r="A33" s="56" t="s">
        <v>58</v>
      </c>
      <c r="B33" s="57"/>
      <c r="C33" s="58"/>
      <c r="D33" s="59"/>
      <c r="E33" s="54" t="str">
        <f>IF(D33="","",D33*INDEX('Data Inputs'!C$6:C$11,MATCH(C33,Energy)))</f>
        <v/>
      </c>
      <c r="F33" s="60" t="str">
        <f>IF(D33="","", D33*INDEX('Data Inputs'!E$6:E$11,MATCH(C33,Energy)))</f>
        <v/>
      </c>
      <c r="G33" s="58"/>
      <c r="H33" s="58"/>
      <c r="I33" s="58"/>
      <c r="J33" s="61"/>
      <c r="K33" s="62"/>
      <c r="L33" s="62"/>
      <c r="M33" s="58"/>
      <c r="N33" s="63"/>
      <c r="O33" s="64" t="e">
        <f t="shared" si="0"/>
        <v>#VALUE!</v>
      </c>
      <c r="P33" s="65" t="e">
        <f>IF(AND(O33&lt;'Data Inputs'!D$23,O33&gt;='Data Inputs'!B$23),'Data Inputs'!A$23, IF(AND(O33&lt;'Data Inputs'!D$24,O33&gt;='Data Inputs'!B$24),'Data Inputs'!A$24, IF(AND(O33&lt;'Data Inputs'!D$25,O33&gt;='Data Inputs'!B$25),'Data Inputs'!A$25, IF(AND(O33&lt;='Data Inputs'!D$26,O33&gt;='Data Inputs'!B$26),'Data Inputs'!A$26, IF(O33&gt;'Data Inputs'!D$26,'Data Inputs'!A$27, 0)))))</f>
        <v>#VALUE!</v>
      </c>
      <c r="Q33" s="65">
        <f>IF(AND(N33&lt;'Data Inputs'!H$23,N33&gt;='Data Inputs'!F$23),'Data Inputs'!A$23, IF(AND(N33&lt;'Data Inputs'!H$24,N33&gt;='Data Inputs'!F$24),'Data Inputs'!A$24, IF(AND(N33&lt;'Data Inputs'!H$25,N33&gt;='Data Inputs'!F$25),'Data Inputs'!A$25, IF(AND(N33&lt;='Data Inputs'!H$26,N33&gt;='Data Inputs'!F$26),'Data Inputs'!A$26, IF(N33&gt;'Data Inputs'!H$26,'Data Inputs'!A$27, 0)))))</f>
        <v>100</v>
      </c>
      <c r="R33" s="58"/>
      <c r="S33" s="52" t="str">
        <f>IF(R33='Data Inputs'!I$23,'Data Inputs'!A$23,IF(R33='Data Inputs'!I$24,'Data Inputs'!A$24, IF(R33='Data Inputs'!I$25,'Data Inputs'!A$25, IF(R33='Data Inputs'!I$26,'Data Inputs'!A$26, IF(R33='Data Inputs'!I$27,'Data Inputs'!A$27, "")))))</f>
        <v/>
      </c>
      <c r="T33" s="58"/>
      <c r="U33" s="52" t="str">
        <f>IF(T33='Data Inputs'!K$23,'Data Inputs'!A$23,IF(T33='Data Inputs'!K$24,'Data Inputs'!A$24, IF(T33='Data Inputs'!K$25,'Data Inputs'!A$25, IF(T33='Data Inputs'!K$26,'Data Inputs'!A$26, IF(T33='Data Inputs'!K$27,'Data Inputs'!A$27, "")))))</f>
        <v/>
      </c>
      <c r="V33" s="66" t="e">
        <f>(P33*'Data Inputs'!D$28)+(Q33*'Data Inputs'!H$28)+(S33*'Data Inputs'!J$28)+(U33*'Data Inputs'!L$28)</f>
        <v>#VALUE!</v>
      </c>
    </row>
    <row r="34" spans="1:22" x14ac:dyDescent="0.2">
      <c r="A34" s="56" t="s">
        <v>59</v>
      </c>
      <c r="B34" s="57"/>
      <c r="C34" s="58"/>
      <c r="D34" s="59"/>
      <c r="E34" s="54" t="str">
        <f>IF(D34="","",D34*INDEX('Data Inputs'!C$6:C$11,MATCH(C34,Energy)))</f>
        <v/>
      </c>
      <c r="F34" s="60" t="str">
        <f>IF(D34="","", D34*INDEX('Data Inputs'!E$6:E$11,MATCH(C34,Energy)))</f>
        <v/>
      </c>
      <c r="G34" s="58"/>
      <c r="H34" s="58"/>
      <c r="I34" s="58"/>
      <c r="J34" s="61"/>
      <c r="K34" s="62"/>
      <c r="L34" s="62"/>
      <c r="M34" s="58"/>
      <c r="N34" s="63"/>
      <c r="O34" s="64" t="e">
        <f t="shared" si="0"/>
        <v>#VALUE!</v>
      </c>
      <c r="P34" s="65" t="e">
        <f>IF(AND(O34&lt;'Data Inputs'!D$23,O34&gt;='Data Inputs'!B$23),'Data Inputs'!A$23, IF(AND(O34&lt;'Data Inputs'!D$24,O34&gt;='Data Inputs'!B$24),'Data Inputs'!A$24, IF(AND(O34&lt;'Data Inputs'!D$25,O34&gt;='Data Inputs'!B$25),'Data Inputs'!A$25, IF(AND(O34&lt;='Data Inputs'!D$26,O34&gt;='Data Inputs'!B$26),'Data Inputs'!A$26, IF(O34&gt;'Data Inputs'!D$26,'Data Inputs'!A$27, 0)))))</f>
        <v>#VALUE!</v>
      </c>
      <c r="Q34" s="65">
        <f>IF(AND(N34&lt;'Data Inputs'!H$23,N34&gt;='Data Inputs'!F$23),'Data Inputs'!A$23, IF(AND(N34&lt;'Data Inputs'!H$24,N34&gt;='Data Inputs'!F$24),'Data Inputs'!A$24, IF(AND(N34&lt;'Data Inputs'!H$25,N34&gt;='Data Inputs'!F$25),'Data Inputs'!A$25, IF(AND(N34&lt;='Data Inputs'!H$26,N34&gt;='Data Inputs'!F$26),'Data Inputs'!A$26, IF(N34&gt;'Data Inputs'!H$26,'Data Inputs'!A$27, 0)))))</f>
        <v>100</v>
      </c>
      <c r="R34" s="58"/>
      <c r="S34" s="52" t="str">
        <f>IF(R34='Data Inputs'!I$23,'Data Inputs'!A$23,IF(R34='Data Inputs'!I$24,'Data Inputs'!A$24, IF(R34='Data Inputs'!I$25,'Data Inputs'!A$25, IF(R34='Data Inputs'!I$26,'Data Inputs'!A$26, IF(R34='Data Inputs'!I$27,'Data Inputs'!A$27, "")))))</f>
        <v/>
      </c>
      <c r="T34" s="58"/>
      <c r="U34" s="52" t="str">
        <f>IF(T34='Data Inputs'!K$23,'Data Inputs'!A$23,IF(T34='Data Inputs'!K$24,'Data Inputs'!A$24, IF(T34='Data Inputs'!K$25,'Data Inputs'!A$25, IF(T34='Data Inputs'!K$26,'Data Inputs'!A$26, IF(T34='Data Inputs'!K$27,'Data Inputs'!A$27, "")))))</f>
        <v/>
      </c>
      <c r="V34" s="66" t="e">
        <f>(P34*'Data Inputs'!D$28)+(Q34*'Data Inputs'!H$28)+(S34*'Data Inputs'!J$28)+(U34*'Data Inputs'!L$28)</f>
        <v>#VALUE!</v>
      </c>
    </row>
    <row r="35" spans="1:22" x14ac:dyDescent="0.2">
      <c r="A35" s="56" t="s">
        <v>60</v>
      </c>
      <c r="B35" s="57"/>
      <c r="C35" s="58"/>
      <c r="D35" s="59"/>
      <c r="E35" s="54" t="str">
        <f>IF(D35="","",D35*INDEX('Data Inputs'!C$6:C$11,MATCH(C35,Energy)))</f>
        <v/>
      </c>
      <c r="F35" s="60" t="str">
        <f>IF(D35="","", D35*INDEX('Data Inputs'!E$6:E$11,MATCH(C35,Energy)))</f>
        <v/>
      </c>
      <c r="G35" s="58"/>
      <c r="H35" s="58"/>
      <c r="I35" s="58"/>
      <c r="J35" s="61"/>
      <c r="K35" s="62"/>
      <c r="L35" s="62"/>
      <c r="M35" s="58"/>
      <c r="N35" s="63"/>
      <c r="O35" s="64" t="e">
        <f t="shared" si="0"/>
        <v>#VALUE!</v>
      </c>
      <c r="P35" s="65" t="e">
        <f>IF(AND(O35&lt;'Data Inputs'!D$23,O35&gt;='Data Inputs'!B$23),'Data Inputs'!A$23, IF(AND(O35&lt;'Data Inputs'!D$24,O35&gt;='Data Inputs'!B$24),'Data Inputs'!A$24, IF(AND(O35&lt;'Data Inputs'!D$25,O35&gt;='Data Inputs'!B$25),'Data Inputs'!A$25, IF(AND(O35&lt;='Data Inputs'!D$26,O35&gt;='Data Inputs'!B$26),'Data Inputs'!A$26, IF(O35&gt;'Data Inputs'!D$26,'Data Inputs'!A$27, 0)))))</f>
        <v>#VALUE!</v>
      </c>
      <c r="Q35" s="65">
        <f>IF(AND(N35&lt;'Data Inputs'!H$23,N35&gt;='Data Inputs'!F$23),'Data Inputs'!A$23, IF(AND(N35&lt;'Data Inputs'!H$24,N35&gt;='Data Inputs'!F$24),'Data Inputs'!A$24, IF(AND(N35&lt;'Data Inputs'!H$25,N35&gt;='Data Inputs'!F$25),'Data Inputs'!A$25, IF(AND(N35&lt;='Data Inputs'!H$26,N35&gt;='Data Inputs'!F$26),'Data Inputs'!A$26, IF(N35&gt;'Data Inputs'!H$26,'Data Inputs'!A$27, 0)))))</f>
        <v>100</v>
      </c>
      <c r="R35" s="58"/>
      <c r="S35" s="52" t="str">
        <f>IF(R35='Data Inputs'!I$23,'Data Inputs'!A$23,IF(R35='Data Inputs'!I$24,'Data Inputs'!A$24, IF(R35='Data Inputs'!I$25,'Data Inputs'!A$25, IF(R35='Data Inputs'!I$26,'Data Inputs'!A$26, IF(R35='Data Inputs'!I$27,'Data Inputs'!A$27, "")))))</f>
        <v/>
      </c>
      <c r="T35" s="58"/>
      <c r="U35" s="52" t="str">
        <f>IF(T35='Data Inputs'!K$23,'Data Inputs'!A$23,IF(T35='Data Inputs'!K$24,'Data Inputs'!A$24, IF(T35='Data Inputs'!K$25,'Data Inputs'!A$25, IF(T35='Data Inputs'!K$26,'Data Inputs'!A$26, IF(T35='Data Inputs'!K$27,'Data Inputs'!A$27, "")))))</f>
        <v/>
      </c>
      <c r="V35" s="66" t="e">
        <f>(P35*'Data Inputs'!D$28)+(Q35*'Data Inputs'!H$28)+(S35*'Data Inputs'!J$28)+(U35*'Data Inputs'!L$28)</f>
        <v>#VALUE!</v>
      </c>
    </row>
    <row r="36" spans="1:22" x14ac:dyDescent="0.2">
      <c r="A36" s="56" t="s">
        <v>61</v>
      </c>
      <c r="B36" s="57"/>
      <c r="C36" s="58"/>
      <c r="D36" s="59"/>
      <c r="E36" s="54" t="str">
        <f>IF(D36="","",D36*INDEX('Data Inputs'!C$6:C$11,MATCH(C36,Energy)))</f>
        <v/>
      </c>
      <c r="F36" s="60" t="str">
        <f>IF(D36="","", D36*INDEX('Data Inputs'!E$6:E$11,MATCH(C36,Energy)))</f>
        <v/>
      </c>
      <c r="G36" s="58"/>
      <c r="H36" s="58"/>
      <c r="I36" s="58"/>
      <c r="J36" s="61"/>
      <c r="K36" s="62"/>
      <c r="L36" s="62"/>
      <c r="M36" s="58"/>
      <c r="N36" s="63"/>
      <c r="O36" s="64" t="e">
        <f t="shared" si="0"/>
        <v>#VALUE!</v>
      </c>
      <c r="P36" s="65" t="e">
        <f>IF(AND(O36&lt;'Data Inputs'!D$23,O36&gt;='Data Inputs'!B$23),'Data Inputs'!A$23, IF(AND(O36&lt;'Data Inputs'!D$24,O36&gt;='Data Inputs'!B$24),'Data Inputs'!A$24, IF(AND(O36&lt;'Data Inputs'!D$25,O36&gt;='Data Inputs'!B$25),'Data Inputs'!A$25, IF(AND(O36&lt;='Data Inputs'!D$26,O36&gt;='Data Inputs'!B$26),'Data Inputs'!A$26, IF(O36&gt;'Data Inputs'!D$26,'Data Inputs'!A$27, 0)))))</f>
        <v>#VALUE!</v>
      </c>
      <c r="Q36" s="65">
        <f>IF(AND(N36&lt;'Data Inputs'!H$23,N36&gt;='Data Inputs'!F$23),'Data Inputs'!A$23, IF(AND(N36&lt;'Data Inputs'!H$24,N36&gt;='Data Inputs'!F$24),'Data Inputs'!A$24, IF(AND(N36&lt;'Data Inputs'!H$25,N36&gt;='Data Inputs'!F$25),'Data Inputs'!A$25, IF(AND(N36&lt;='Data Inputs'!H$26,N36&gt;='Data Inputs'!F$26),'Data Inputs'!A$26, IF(N36&gt;'Data Inputs'!H$26,'Data Inputs'!A$27, 0)))))</f>
        <v>100</v>
      </c>
      <c r="R36" s="58"/>
      <c r="S36" s="52" t="str">
        <f>IF(R36='Data Inputs'!I$23,'Data Inputs'!A$23,IF(R36='Data Inputs'!I$24,'Data Inputs'!A$24, IF(R36='Data Inputs'!I$25,'Data Inputs'!A$25, IF(R36='Data Inputs'!I$26,'Data Inputs'!A$26, IF(R36='Data Inputs'!I$27,'Data Inputs'!A$27, "")))))</f>
        <v/>
      </c>
      <c r="T36" s="58"/>
      <c r="U36" s="52" t="str">
        <f>IF(T36='Data Inputs'!K$23,'Data Inputs'!A$23,IF(T36='Data Inputs'!K$24,'Data Inputs'!A$24, IF(T36='Data Inputs'!K$25,'Data Inputs'!A$25, IF(T36='Data Inputs'!K$26,'Data Inputs'!A$26, IF(T36='Data Inputs'!K$27,'Data Inputs'!A$27, "")))))</f>
        <v/>
      </c>
      <c r="V36" s="66" t="e">
        <f>(P36*'Data Inputs'!D$28)+(Q36*'Data Inputs'!H$28)+(S36*'Data Inputs'!J$28)+(U36*'Data Inputs'!L$28)</f>
        <v>#VALUE!</v>
      </c>
    </row>
    <row r="37" spans="1:22" x14ac:dyDescent="0.2">
      <c r="A37" s="56" t="s">
        <v>62</v>
      </c>
      <c r="B37" s="57"/>
      <c r="C37" s="58"/>
      <c r="D37" s="59"/>
      <c r="E37" s="54" t="str">
        <f>IF(D37="","",D37*INDEX('Data Inputs'!C$6:C$11,MATCH(C37,Energy)))</f>
        <v/>
      </c>
      <c r="F37" s="60" t="str">
        <f>IF(D37="","", D37*INDEX('Data Inputs'!E$6:E$11,MATCH(C37,Energy)))</f>
        <v/>
      </c>
      <c r="G37" s="58"/>
      <c r="H37" s="58"/>
      <c r="I37" s="58"/>
      <c r="J37" s="61"/>
      <c r="K37" s="62"/>
      <c r="L37" s="62"/>
      <c r="M37" s="58"/>
      <c r="N37" s="63"/>
      <c r="O37" s="64" t="e">
        <f t="shared" si="0"/>
        <v>#VALUE!</v>
      </c>
      <c r="P37" s="65" t="e">
        <f>IF(AND(O37&lt;'Data Inputs'!D$23,O37&gt;='Data Inputs'!B$23),'Data Inputs'!A$23, IF(AND(O37&lt;'Data Inputs'!D$24,O37&gt;='Data Inputs'!B$24),'Data Inputs'!A$24, IF(AND(O37&lt;'Data Inputs'!D$25,O37&gt;='Data Inputs'!B$25),'Data Inputs'!A$25, IF(AND(O37&lt;='Data Inputs'!D$26,O37&gt;='Data Inputs'!B$26),'Data Inputs'!A$26, IF(O37&gt;'Data Inputs'!D$26,'Data Inputs'!A$27, 0)))))</f>
        <v>#VALUE!</v>
      </c>
      <c r="Q37" s="65">
        <f>IF(AND(N37&lt;'Data Inputs'!H$23,N37&gt;='Data Inputs'!F$23),'Data Inputs'!A$23, IF(AND(N37&lt;'Data Inputs'!H$24,N37&gt;='Data Inputs'!F$24),'Data Inputs'!A$24, IF(AND(N37&lt;'Data Inputs'!H$25,N37&gt;='Data Inputs'!F$25),'Data Inputs'!A$25, IF(AND(N37&lt;='Data Inputs'!H$26,N37&gt;='Data Inputs'!F$26),'Data Inputs'!A$26, IF(N37&gt;'Data Inputs'!H$26,'Data Inputs'!A$27, 0)))))</f>
        <v>100</v>
      </c>
      <c r="R37" s="58"/>
      <c r="S37" s="52" t="str">
        <f>IF(R37='Data Inputs'!I$23,'Data Inputs'!A$23,IF(R37='Data Inputs'!I$24,'Data Inputs'!A$24, IF(R37='Data Inputs'!I$25,'Data Inputs'!A$25, IF(R37='Data Inputs'!I$26,'Data Inputs'!A$26, IF(R37='Data Inputs'!I$27,'Data Inputs'!A$27, "")))))</f>
        <v/>
      </c>
      <c r="T37" s="58"/>
      <c r="U37" s="52" t="str">
        <f>IF(T37='Data Inputs'!K$23,'Data Inputs'!A$23,IF(T37='Data Inputs'!K$24,'Data Inputs'!A$24, IF(T37='Data Inputs'!K$25,'Data Inputs'!A$25, IF(T37='Data Inputs'!K$26,'Data Inputs'!A$26, IF(T37='Data Inputs'!K$27,'Data Inputs'!A$27, "")))))</f>
        <v/>
      </c>
      <c r="V37" s="66" t="e">
        <f>(P37*'Data Inputs'!D$28)+(Q37*'Data Inputs'!H$28)+(S37*'Data Inputs'!J$28)+(U37*'Data Inputs'!L$28)</f>
        <v>#VALUE!</v>
      </c>
    </row>
    <row r="38" spans="1:22" x14ac:dyDescent="0.2">
      <c r="A38" s="56" t="s">
        <v>63</v>
      </c>
      <c r="B38" s="57"/>
      <c r="C38" s="58"/>
      <c r="D38" s="59"/>
      <c r="E38" s="54" t="str">
        <f>IF(D38="","",D38*INDEX('Data Inputs'!C$6:C$11,MATCH(C38,Energy)))</f>
        <v/>
      </c>
      <c r="F38" s="60" t="str">
        <f>IF(D38="","", D38*INDEX('Data Inputs'!E$6:E$11,MATCH(C38,Energy)))</f>
        <v/>
      </c>
      <c r="G38" s="58"/>
      <c r="H38" s="58"/>
      <c r="I38" s="58"/>
      <c r="J38" s="61"/>
      <c r="K38" s="62"/>
      <c r="L38" s="62"/>
      <c r="M38" s="58"/>
      <c r="N38" s="63"/>
      <c r="O38" s="64" t="e">
        <f t="shared" si="0"/>
        <v>#VALUE!</v>
      </c>
      <c r="P38" s="65" t="e">
        <f>IF(AND(O38&lt;'Data Inputs'!D$23,O38&gt;='Data Inputs'!B$23),'Data Inputs'!A$23, IF(AND(O38&lt;'Data Inputs'!D$24,O38&gt;='Data Inputs'!B$24),'Data Inputs'!A$24, IF(AND(O38&lt;'Data Inputs'!D$25,O38&gt;='Data Inputs'!B$25),'Data Inputs'!A$25, IF(AND(O38&lt;='Data Inputs'!D$26,O38&gt;='Data Inputs'!B$26),'Data Inputs'!A$26, IF(O38&gt;'Data Inputs'!D$26,'Data Inputs'!A$27, 0)))))</f>
        <v>#VALUE!</v>
      </c>
      <c r="Q38" s="65">
        <f>IF(AND(N38&lt;'Data Inputs'!H$23,N38&gt;='Data Inputs'!F$23),'Data Inputs'!A$23, IF(AND(N38&lt;'Data Inputs'!H$24,N38&gt;='Data Inputs'!F$24),'Data Inputs'!A$24, IF(AND(N38&lt;'Data Inputs'!H$25,N38&gt;='Data Inputs'!F$25),'Data Inputs'!A$25, IF(AND(N38&lt;='Data Inputs'!H$26,N38&gt;='Data Inputs'!F$26),'Data Inputs'!A$26, IF(N38&gt;'Data Inputs'!H$26,'Data Inputs'!A$27, 0)))))</f>
        <v>100</v>
      </c>
      <c r="R38" s="58"/>
      <c r="S38" s="52" t="str">
        <f>IF(R38='Data Inputs'!I$23,'Data Inputs'!A$23,IF(R38='Data Inputs'!I$24,'Data Inputs'!A$24, IF(R38='Data Inputs'!I$25,'Data Inputs'!A$25, IF(R38='Data Inputs'!I$26,'Data Inputs'!A$26, IF(R38='Data Inputs'!I$27,'Data Inputs'!A$27, "")))))</f>
        <v/>
      </c>
      <c r="T38" s="58"/>
      <c r="U38" s="52" t="str">
        <f>IF(T38='Data Inputs'!K$23,'Data Inputs'!A$23,IF(T38='Data Inputs'!K$24,'Data Inputs'!A$24, IF(T38='Data Inputs'!K$25,'Data Inputs'!A$25, IF(T38='Data Inputs'!K$26,'Data Inputs'!A$26, IF(T38='Data Inputs'!K$27,'Data Inputs'!A$27, "")))))</f>
        <v/>
      </c>
      <c r="V38" s="66" t="e">
        <f>(P38*'Data Inputs'!D$28)+(Q38*'Data Inputs'!H$28)+(S38*'Data Inputs'!J$28)+(U38*'Data Inputs'!L$28)</f>
        <v>#VALUE!</v>
      </c>
    </row>
    <row r="39" spans="1:22" x14ac:dyDescent="0.2">
      <c r="A39" s="56" t="s">
        <v>64</v>
      </c>
      <c r="B39" s="57"/>
      <c r="C39" s="58"/>
      <c r="D39" s="59"/>
      <c r="E39" s="54" t="str">
        <f>IF(D39="","",D39*INDEX('Data Inputs'!C$6:C$11,MATCH(C39,Energy)))</f>
        <v/>
      </c>
      <c r="F39" s="60" t="str">
        <f>IF(D39="","", D39*INDEX('Data Inputs'!E$6:E$11,MATCH(C39,Energy)))</f>
        <v/>
      </c>
      <c r="G39" s="58"/>
      <c r="H39" s="58"/>
      <c r="I39" s="58"/>
      <c r="J39" s="61"/>
      <c r="K39" s="62"/>
      <c r="L39" s="62"/>
      <c r="M39" s="58"/>
      <c r="N39" s="63"/>
      <c r="O39" s="64" t="e">
        <f t="shared" si="0"/>
        <v>#VALUE!</v>
      </c>
      <c r="P39" s="65" t="e">
        <f>IF(AND(O39&lt;'Data Inputs'!D$23,O39&gt;='Data Inputs'!B$23),'Data Inputs'!A$23, IF(AND(O39&lt;'Data Inputs'!D$24,O39&gt;='Data Inputs'!B$24),'Data Inputs'!A$24, IF(AND(O39&lt;'Data Inputs'!D$25,O39&gt;='Data Inputs'!B$25),'Data Inputs'!A$25, IF(AND(O39&lt;='Data Inputs'!D$26,O39&gt;='Data Inputs'!B$26),'Data Inputs'!A$26, IF(O39&gt;'Data Inputs'!D$26,'Data Inputs'!A$27, 0)))))</f>
        <v>#VALUE!</v>
      </c>
      <c r="Q39" s="65">
        <f>IF(AND(N39&lt;'Data Inputs'!H$23,N39&gt;='Data Inputs'!F$23),'Data Inputs'!A$23, IF(AND(N39&lt;'Data Inputs'!H$24,N39&gt;='Data Inputs'!F$24),'Data Inputs'!A$24, IF(AND(N39&lt;'Data Inputs'!H$25,N39&gt;='Data Inputs'!F$25),'Data Inputs'!A$25, IF(AND(N39&lt;='Data Inputs'!H$26,N39&gt;='Data Inputs'!F$26),'Data Inputs'!A$26, IF(N39&gt;'Data Inputs'!H$26,'Data Inputs'!A$27, 0)))))</f>
        <v>100</v>
      </c>
      <c r="R39" s="58"/>
      <c r="S39" s="52" t="str">
        <f>IF(R39='Data Inputs'!I$23,'Data Inputs'!A$23,IF(R39='Data Inputs'!I$24,'Data Inputs'!A$24, IF(R39='Data Inputs'!I$25,'Data Inputs'!A$25, IF(R39='Data Inputs'!I$26,'Data Inputs'!A$26, IF(R39='Data Inputs'!I$27,'Data Inputs'!A$27, "")))))</f>
        <v/>
      </c>
      <c r="T39" s="58"/>
      <c r="U39" s="52" t="str">
        <f>IF(T39='Data Inputs'!K$23,'Data Inputs'!A$23,IF(T39='Data Inputs'!K$24,'Data Inputs'!A$24, IF(T39='Data Inputs'!K$25,'Data Inputs'!A$25, IF(T39='Data Inputs'!K$26,'Data Inputs'!A$26, IF(T39='Data Inputs'!K$27,'Data Inputs'!A$27, "")))))</f>
        <v/>
      </c>
      <c r="V39" s="66" t="e">
        <f>(P39*'Data Inputs'!D$28)+(Q39*'Data Inputs'!H$28)+(S39*'Data Inputs'!J$28)+(U39*'Data Inputs'!L$28)</f>
        <v>#VALUE!</v>
      </c>
    </row>
    <row r="40" spans="1:22" x14ac:dyDescent="0.2">
      <c r="A40" s="56" t="s">
        <v>65</v>
      </c>
      <c r="B40" s="57"/>
      <c r="C40" s="58"/>
      <c r="D40" s="59"/>
      <c r="E40" s="54" t="str">
        <f>IF(D40="","",D40*INDEX('Data Inputs'!C$6:C$11,MATCH(C40,Energy)))</f>
        <v/>
      </c>
      <c r="F40" s="60" t="str">
        <f>IF(D40="","", D40*INDEX('Data Inputs'!E$6:E$11,MATCH(C40,Energy)))</f>
        <v/>
      </c>
      <c r="G40" s="58"/>
      <c r="H40" s="58"/>
      <c r="I40" s="58"/>
      <c r="J40" s="61"/>
      <c r="K40" s="62"/>
      <c r="L40" s="62"/>
      <c r="M40" s="58"/>
      <c r="N40" s="63"/>
      <c r="O40" s="64" t="e">
        <f t="shared" si="0"/>
        <v>#VALUE!</v>
      </c>
      <c r="P40" s="65" t="e">
        <f>IF(AND(O40&lt;'Data Inputs'!D$23,O40&gt;='Data Inputs'!B$23),'Data Inputs'!A$23, IF(AND(O40&lt;'Data Inputs'!D$24,O40&gt;='Data Inputs'!B$24),'Data Inputs'!A$24, IF(AND(O40&lt;'Data Inputs'!D$25,O40&gt;='Data Inputs'!B$25),'Data Inputs'!A$25, IF(AND(O40&lt;='Data Inputs'!D$26,O40&gt;='Data Inputs'!B$26),'Data Inputs'!A$26, IF(O40&gt;'Data Inputs'!D$26,'Data Inputs'!A$27, 0)))))</f>
        <v>#VALUE!</v>
      </c>
      <c r="Q40" s="65">
        <f>IF(AND(N40&lt;'Data Inputs'!H$23,N40&gt;='Data Inputs'!F$23),'Data Inputs'!A$23, IF(AND(N40&lt;'Data Inputs'!H$24,N40&gt;='Data Inputs'!F$24),'Data Inputs'!A$24, IF(AND(N40&lt;'Data Inputs'!H$25,N40&gt;='Data Inputs'!F$25),'Data Inputs'!A$25, IF(AND(N40&lt;='Data Inputs'!H$26,N40&gt;='Data Inputs'!F$26),'Data Inputs'!A$26, IF(N40&gt;'Data Inputs'!H$26,'Data Inputs'!A$27, 0)))))</f>
        <v>100</v>
      </c>
      <c r="R40" s="58"/>
      <c r="S40" s="52" t="str">
        <f>IF(R40='Data Inputs'!I$23,'Data Inputs'!A$23,IF(R40='Data Inputs'!I$24,'Data Inputs'!A$24, IF(R40='Data Inputs'!I$25,'Data Inputs'!A$25, IF(R40='Data Inputs'!I$26,'Data Inputs'!A$26, IF(R40='Data Inputs'!I$27,'Data Inputs'!A$27, "")))))</f>
        <v/>
      </c>
      <c r="T40" s="58"/>
      <c r="U40" s="52" t="str">
        <f>IF(T40='Data Inputs'!K$23,'Data Inputs'!A$23,IF(T40='Data Inputs'!K$24,'Data Inputs'!A$24, IF(T40='Data Inputs'!K$25,'Data Inputs'!A$25, IF(T40='Data Inputs'!K$26,'Data Inputs'!A$26, IF(T40='Data Inputs'!K$27,'Data Inputs'!A$27, "")))))</f>
        <v/>
      </c>
      <c r="V40" s="66" t="e">
        <f>(P40*'Data Inputs'!D$28)+(Q40*'Data Inputs'!H$28)+(S40*'Data Inputs'!J$28)+(U40*'Data Inputs'!L$28)</f>
        <v>#VALUE!</v>
      </c>
    </row>
    <row r="41" spans="1:22" x14ac:dyDescent="0.2">
      <c r="A41" s="56" t="s">
        <v>66</v>
      </c>
      <c r="B41" s="57"/>
      <c r="C41" s="58"/>
      <c r="D41" s="59"/>
      <c r="E41" s="54" t="str">
        <f>IF(D41="","",D41*INDEX('Data Inputs'!C$6:C$11,MATCH(C41,Energy)))</f>
        <v/>
      </c>
      <c r="F41" s="60" t="str">
        <f>IF(D41="","", D41*INDEX('Data Inputs'!E$6:E$11,MATCH(C41,Energy)))</f>
        <v/>
      </c>
      <c r="G41" s="58"/>
      <c r="H41" s="58"/>
      <c r="I41" s="58"/>
      <c r="J41" s="61"/>
      <c r="K41" s="62"/>
      <c r="L41" s="62"/>
      <c r="M41" s="58"/>
      <c r="N41" s="63"/>
      <c r="O41" s="64" t="e">
        <f t="shared" si="0"/>
        <v>#VALUE!</v>
      </c>
      <c r="P41" s="65" t="e">
        <f>IF(AND(O41&lt;'Data Inputs'!D$23,O41&gt;='Data Inputs'!B$23),'Data Inputs'!A$23, IF(AND(O41&lt;'Data Inputs'!D$24,O41&gt;='Data Inputs'!B$24),'Data Inputs'!A$24, IF(AND(O41&lt;'Data Inputs'!D$25,O41&gt;='Data Inputs'!B$25),'Data Inputs'!A$25, IF(AND(O41&lt;='Data Inputs'!D$26,O41&gt;='Data Inputs'!B$26),'Data Inputs'!A$26, IF(O41&gt;'Data Inputs'!D$26,'Data Inputs'!A$27, 0)))))</f>
        <v>#VALUE!</v>
      </c>
      <c r="Q41" s="65">
        <f>IF(AND(N41&lt;'Data Inputs'!H$23,N41&gt;='Data Inputs'!F$23),'Data Inputs'!A$23, IF(AND(N41&lt;'Data Inputs'!H$24,N41&gt;='Data Inputs'!F$24),'Data Inputs'!A$24, IF(AND(N41&lt;'Data Inputs'!H$25,N41&gt;='Data Inputs'!F$25),'Data Inputs'!A$25, IF(AND(N41&lt;='Data Inputs'!H$26,N41&gt;='Data Inputs'!F$26),'Data Inputs'!A$26, IF(N41&gt;'Data Inputs'!H$26,'Data Inputs'!A$27, 0)))))</f>
        <v>100</v>
      </c>
      <c r="R41" s="58"/>
      <c r="S41" s="52" t="str">
        <f>IF(R41='Data Inputs'!I$23,'Data Inputs'!A$23,IF(R41='Data Inputs'!I$24,'Data Inputs'!A$24, IF(R41='Data Inputs'!I$25,'Data Inputs'!A$25, IF(R41='Data Inputs'!I$26,'Data Inputs'!A$26, IF(R41='Data Inputs'!I$27,'Data Inputs'!A$27, "")))))</f>
        <v/>
      </c>
      <c r="T41" s="58"/>
      <c r="U41" s="52" t="str">
        <f>IF(T41='Data Inputs'!K$23,'Data Inputs'!A$23,IF(T41='Data Inputs'!K$24,'Data Inputs'!A$24, IF(T41='Data Inputs'!K$25,'Data Inputs'!A$25, IF(T41='Data Inputs'!K$26,'Data Inputs'!A$26, IF(T41='Data Inputs'!K$27,'Data Inputs'!A$27, "")))))</f>
        <v/>
      </c>
      <c r="V41" s="66" t="e">
        <f>(P41*'Data Inputs'!D$28)+(Q41*'Data Inputs'!H$28)+(S41*'Data Inputs'!J$28)+(U41*'Data Inputs'!L$28)</f>
        <v>#VALUE!</v>
      </c>
    </row>
    <row r="42" spans="1:22" x14ac:dyDescent="0.2">
      <c r="A42" s="56" t="s">
        <v>67</v>
      </c>
      <c r="B42" s="57"/>
      <c r="C42" s="58"/>
      <c r="D42" s="59"/>
      <c r="E42" s="54" t="str">
        <f>IF(D42="","",D42*INDEX('Data Inputs'!C$6:C$11,MATCH(C42,Energy)))</f>
        <v/>
      </c>
      <c r="F42" s="60" t="str">
        <f>IF(D42="","", D42*INDEX('Data Inputs'!E$6:E$11,MATCH(C42,Energy)))</f>
        <v/>
      </c>
      <c r="G42" s="58"/>
      <c r="H42" s="58"/>
      <c r="I42" s="58"/>
      <c r="J42" s="61"/>
      <c r="K42" s="62"/>
      <c r="L42" s="62"/>
      <c r="M42" s="58"/>
      <c r="N42" s="63"/>
      <c r="O42" s="64" t="e">
        <f t="shared" si="0"/>
        <v>#VALUE!</v>
      </c>
      <c r="P42" s="65" t="e">
        <f>IF(AND(O42&lt;'Data Inputs'!D$23,O42&gt;='Data Inputs'!B$23),'Data Inputs'!A$23, IF(AND(O42&lt;'Data Inputs'!D$24,O42&gt;='Data Inputs'!B$24),'Data Inputs'!A$24, IF(AND(O42&lt;'Data Inputs'!D$25,O42&gt;='Data Inputs'!B$25),'Data Inputs'!A$25, IF(AND(O42&lt;='Data Inputs'!D$26,O42&gt;='Data Inputs'!B$26),'Data Inputs'!A$26, IF(O42&gt;'Data Inputs'!D$26,'Data Inputs'!A$27, 0)))))</f>
        <v>#VALUE!</v>
      </c>
      <c r="Q42" s="65">
        <f>IF(AND(N42&lt;'Data Inputs'!H$23,N42&gt;='Data Inputs'!F$23),'Data Inputs'!A$23, IF(AND(N42&lt;'Data Inputs'!H$24,N42&gt;='Data Inputs'!F$24),'Data Inputs'!A$24, IF(AND(N42&lt;'Data Inputs'!H$25,N42&gt;='Data Inputs'!F$25),'Data Inputs'!A$25, IF(AND(N42&lt;='Data Inputs'!H$26,N42&gt;='Data Inputs'!F$26),'Data Inputs'!A$26, IF(N42&gt;'Data Inputs'!H$26,'Data Inputs'!A$27, 0)))))</f>
        <v>100</v>
      </c>
      <c r="R42" s="58"/>
      <c r="S42" s="52" t="str">
        <f>IF(R42='Data Inputs'!I$23,'Data Inputs'!A$23,IF(R42='Data Inputs'!I$24,'Data Inputs'!A$24, IF(R42='Data Inputs'!I$25,'Data Inputs'!A$25, IF(R42='Data Inputs'!I$26,'Data Inputs'!A$26, IF(R42='Data Inputs'!I$27,'Data Inputs'!A$27, "")))))</f>
        <v/>
      </c>
      <c r="T42" s="58"/>
      <c r="U42" s="52" t="str">
        <f>IF(T42='Data Inputs'!K$23,'Data Inputs'!A$23,IF(T42='Data Inputs'!K$24,'Data Inputs'!A$24, IF(T42='Data Inputs'!K$25,'Data Inputs'!A$25, IF(T42='Data Inputs'!K$26,'Data Inputs'!A$26, IF(T42='Data Inputs'!K$27,'Data Inputs'!A$27, "")))))</f>
        <v/>
      </c>
      <c r="V42" s="66" t="e">
        <f>(P42*'Data Inputs'!D$28)+(Q42*'Data Inputs'!H$28)+(S42*'Data Inputs'!J$28)+(U42*'Data Inputs'!L$28)</f>
        <v>#VALUE!</v>
      </c>
    </row>
    <row r="43" spans="1:22" x14ac:dyDescent="0.2">
      <c r="A43" s="56" t="s">
        <v>68</v>
      </c>
      <c r="B43" s="57"/>
      <c r="C43" s="58"/>
      <c r="D43" s="59"/>
      <c r="E43" s="54" t="str">
        <f>IF(D43="","",D43*INDEX('Data Inputs'!C$6:C$11,MATCH(C43,Energy)))</f>
        <v/>
      </c>
      <c r="F43" s="60" t="str">
        <f>IF(D43="","", D43*INDEX('Data Inputs'!E$6:E$11,MATCH(C43,Energy)))</f>
        <v/>
      </c>
      <c r="G43" s="58"/>
      <c r="H43" s="58"/>
      <c r="I43" s="58"/>
      <c r="J43" s="61"/>
      <c r="K43" s="62"/>
      <c r="L43" s="62"/>
      <c r="M43" s="58"/>
      <c r="N43" s="63"/>
      <c r="O43" s="64" t="e">
        <f t="shared" si="0"/>
        <v>#VALUE!</v>
      </c>
      <c r="P43" s="65" t="e">
        <f>IF(AND(O43&lt;'Data Inputs'!D$23,O43&gt;='Data Inputs'!B$23),'Data Inputs'!A$23, IF(AND(O43&lt;'Data Inputs'!D$24,O43&gt;='Data Inputs'!B$24),'Data Inputs'!A$24, IF(AND(O43&lt;'Data Inputs'!D$25,O43&gt;='Data Inputs'!B$25),'Data Inputs'!A$25, IF(AND(O43&lt;='Data Inputs'!D$26,O43&gt;='Data Inputs'!B$26),'Data Inputs'!A$26, IF(O43&gt;'Data Inputs'!D$26,'Data Inputs'!A$27, 0)))))</f>
        <v>#VALUE!</v>
      </c>
      <c r="Q43" s="65">
        <f>IF(AND(N43&lt;'Data Inputs'!H$23,N43&gt;='Data Inputs'!F$23),'Data Inputs'!A$23, IF(AND(N43&lt;'Data Inputs'!H$24,N43&gt;='Data Inputs'!F$24),'Data Inputs'!A$24, IF(AND(N43&lt;'Data Inputs'!H$25,N43&gt;='Data Inputs'!F$25),'Data Inputs'!A$25, IF(AND(N43&lt;='Data Inputs'!H$26,N43&gt;='Data Inputs'!F$26),'Data Inputs'!A$26, IF(N43&gt;'Data Inputs'!H$26,'Data Inputs'!A$27, 0)))))</f>
        <v>100</v>
      </c>
      <c r="R43" s="58"/>
      <c r="S43" s="52" t="str">
        <f>IF(R43='Data Inputs'!I$23,'Data Inputs'!A$23,IF(R43='Data Inputs'!I$24,'Data Inputs'!A$24, IF(R43='Data Inputs'!I$25,'Data Inputs'!A$25, IF(R43='Data Inputs'!I$26,'Data Inputs'!A$26, IF(R43='Data Inputs'!I$27,'Data Inputs'!A$27, "")))))</f>
        <v/>
      </c>
      <c r="T43" s="58"/>
      <c r="U43" s="52" t="str">
        <f>IF(T43='Data Inputs'!K$23,'Data Inputs'!A$23,IF(T43='Data Inputs'!K$24,'Data Inputs'!A$24, IF(T43='Data Inputs'!K$25,'Data Inputs'!A$25, IF(T43='Data Inputs'!K$26,'Data Inputs'!A$26, IF(T43='Data Inputs'!K$27,'Data Inputs'!A$27, "")))))</f>
        <v/>
      </c>
      <c r="V43" s="66" t="e">
        <f>(P43*'Data Inputs'!D$28)+(Q43*'Data Inputs'!H$28)+(S43*'Data Inputs'!J$28)+(U43*'Data Inputs'!L$28)</f>
        <v>#VALUE!</v>
      </c>
    </row>
    <row r="44" spans="1:22" x14ac:dyDescent="0.2">
      <c r="A44" s="56" t="s">
        <v>69</v>
      </c>
      <c r="B44" s="57"/>
      <c r="C44" s="58"/>
      <c r="D44" s="59"/>
      <c r="E44" s="54" t="str">
        <f>IF(D44="","",D44*INDEX('Data Inputs'!C$6:C$11,MATCH(C44,Energy)))</f>
        <v/>
      </c>
      <c r="F44" s="60" t="str">
        <f>IF(D44="","", D44*INDEX('Data Inputs'!E$6:E$11,MATCH(C44,Energy)))</f>
        <v/>
      </c>
      <c r="G44" s="58"/>
      <c r="H44" s="58"/>
      <c r="I44" s="58"/>
      <c r="J44" s="61"/>
      <c r="K44" s="62"/>
      <c r="L44" s="62"/>
      <c r="M44" s="58"/>
      <c r="N44" s="63"/>
      <c r="O44" s="64" t="e">
        <f t="shared" si="0"/>
        <v>#VALUE!</v>
      </c>
      <c r="P44" s="65" t="e">
        <f>IF(AND(O44&lt;'Data Inputs'!D$23,O44&gt;='Data Inputs'!B$23),'Data Inputs'!A$23, IF(AND(O44&lt;'Data Inputs'!D$24,O44&gt;='Data Inputs'!B$24),'Data Inputs'!A$24, IF(AND(O44&lt;'Data Inputs'!D$25,O44&gt;='Data Inputs'!B$25),'Data Inputs'!A$25, IF(AND(O44&lt;='Data Inputs'!D$26,O44&gt;='Data Inputs'!B$26),'Data Inputs'!A$26, IF(O44&gt;'Data Inputs'!D$26,'Data Inputs'!A$27, 0)))))</f>
        <v>#VALUE!</v>
      </c>
      <c r="Q44" s="65">
        <f>IF(AND(N44&lt;'Data Inputs'!H$23,N44&gt;='Data Inputs'!F$23),'Data Inputs'!A$23, IF(AND(N44&lt;'Data Inputs'!H$24,N44&gt;='Data Inputs'!F$24),'Data Inputs'!A$24, IF(AND(N44&lt;'Data Inputs'!H$25,N44&gt;='Data Inputs'!F$25),'Data Inputs'!A$25, IF(AND(N44&lt;='Data Inputs'!H$26,N44&gt;='Data Inputs'!F$26),'Data Inputs'!A$26, IF(N44&gt;'Data Inputs'!H$26,'Data Inputs'!A$27, 0)))))</f>
        <v>100</v>
      </c>
      <c r="R44" s="58"/>
      <c r="S44" s="52" t="str">
        <f>IF(R44='Data Inputs'!I$23,'Data Inputs'!A$23,IF(R44='Data Inputs'!I$24,'Data Inputs'!A$24, IF(R44='Data Inputs'!I$25,'Data Inputs'!A$25, IF(R44='Data Inputs'!I$26,'Data Inputs'!A$26, IF(R44='Data Inputs'!I$27,'Data Inputs'!A$27, "")))))</f>
        <v/>
      </c>
      <c r="T44" s="58"/>
      <c r="U44" s="52" t="str">
        <f>IF(T44='Data Inputs'!K$23,'Data Inputs'!A$23,IF(T44='Data Inputs'!K$24,'Data Inputs'!A$24, IF(T44='Data Inputs'!K$25,'Data Inputs'!A$25, IF(T44='Data Inputs'!K$26,'Data Inputs'!A$26, IF(T44='Data Inputs'!K$27,'Data Inputs'!A$27, "")))))</f>
        <v/>
      </c>
      <c r="V44" s="66" t="e">
        <f>(P44*'Data Inputs'!D$28)+(Q44*'Data Inputs'!H$28)+(S44*'Data Inputs'!J$28)+(U44*'Data Inputs'!L$28)</f>
        <v>#VALUE!</v>
      </c>
    </row>
    <row r="45" spans="1:22" x14ac:dyDescent="0.2">
      <c r="A45" s="56" t="s">
        <v>70</v>
      </c>
      <c r="B45" s="57"/>
      <c r="C45" s="58"/>
      <c r="D45" s="59"/>
      <c r="E45" s="54" t="str">
        <f>IF(D45="","",D45*INDEX('Data Inputs'!C$6:C$11,MATCH(C45,Energy)))</f>
        <v/>
      </c>
      <c r="F45" s="60" t="str">
        <f>IF(D45="","", D45*INDEX('Data Inputs'!E$6:E$11,MATCH(C45,Energy)))</f>
        <v/>
      </c>
      <c r="G45" s="58"/>
      <c r="H45" s="58"/>
      <c r="I45" s="58"/>
      <c r="J45" s="61"/>
      <c r="K45" s="62"/>
      <c r="L45" s="62"/>
      <c r="M45" s="58"/>
      <c r="N45" s="63"/>
      <c r="O45" s="64" t="e">
        <f t="shared" si="0"/>
        <v>#VALUE!</v>
      </c>
      <c r="P45" s="65" t="e">
        <f>IF(AND(O45&lt;'Data Inputs'!D$23,O45&gt;='Data Inputs'!B$23),'Data Inputs'!A$23, IF(AND(O45&lt;'Data Inputs'!D$24,O45&gt;='Data Inputs'!B$24),'Data Inputs'!A$24, IF(AND(O45&lt;'Data Inputs'!D$25,O45&gt;='Data Inputs'!B$25),'Data Inputs'!A$25, IF(AND(O45&lt;='Data Inputs'!D$26,O45&gt;='Data Inputs'!B$26),'Data Inputs'!A$26, IF(O45&gt;'Data Inputs'!D$26,'Data Inputs'!A$27, 0)))))</f>
        <v>#VALUE!</v>
      </c>
      <c r="Q45" s="65">
        <f>IF(AND(N45&lt;'Data Inputs'!H$23,N45&gt;='Data Inputs'!F$23),'Data Inputs'!A$23, IF(AND(N45&lt;'Data Inputs'!H$24,N45&gt;='Data Inputs'!F$24),'Data Inputs'!A$24, IF(AND(N45&lt;'Data Inputs'!H$25,N45&gt;='Data Inputs'!F$25),'Data Inputs'!A$25, IF(AND(N45&lt;='Data Inputs'!H$26,N45&gt;='Data Inputs'!F$26),'Data Inputs'!A$26, IF(N45&gt;'Data Inputs'!H$26,'Data Inputs'!A$27, 0)))))</f>
        <v>100</v>
      </c>
      <c r="R45" s="58"/>
      <c r="S45" s="52" t="str">
        <f>IF(R45='Data Inputs'!I$23,'Data Inputs'!A$23,IF(R45='Data Inputs'!I$24,'Data Inputs'!A$24, IF(R45='Data Inputs'!I$25,'Data Inputs'!A$25, IF(R45='Data Inputs'!I$26,'Data Inputs'!A$26, IF(R45='Data Inputs'!I$27,'Data Inputs'!A$27, "")))))</f>
        <v/>
      </c>
      <c r="T45" s="58"/>
      <c r="U45" s="52" t="str">
        <f>IF(T45='Data Inputs'!K$23,'Data Inputs'!A$23,IF(T45='Data Inputs'!K$24,'Data Inputs'!A$24, IF(T45='Data Inputs'!K$25,'Data Inputs'!A$25, IF(T45='Data Inputs'!K$26,'Data Inputs'!A$26, IF(T45='Data Inputs'!K$27,'Data Inputs'!A$27, "")))))</f>
        <v/>
      </c>
      <c r="V45" s="66" t="e">
        <f>(P45*'Data Inputs'!D$28)+(Q45*'Data Inputs'!H$28)+(S45*'Data Inputs'!J$28)+(U45*'Data Inputs'!L$28)</f>
        <v>#VALUE!</v>
      </c>
    </row>
    <row r="46" spans="1:22" x14ac:dyDescent="0.2">
      <c r="A46" s="56" t="s">
        <v>71</v>
      </c>
      <c r="B46" s="57"/>
      <c r="C46" s="58"/>
      <c r="D46" s="59"/>
      <c r="E46" s="54" t="str">
        <f>IF(D46="","",D46*INDEX('Data Inputs'!C$6:C$11,MATCH(C46,Energy)))</f>
        <v/>
      </c>
      <c r="F46" s="60" t="str">
        <f>IF(D46="","", D46*INDEX('Data Inputs'!E$6:E$11,MATCH(C46,Energy)))</f>
        <v/>
      </c>
      <c r="G46" s="58"/>
      <c r="H46" s="58"/>
      <c r="I46" s="58"/>
      <c r="J46" s="61"/>
      <c r="K46" s="62"/>
      <c r="L46" s="62"/>
      <c r="M46" s="58"/>
      <c r="N46" s="63"/>
      <c r="O46" s="64" t="e">
        <f t="shared" si="0"/>
        <v>#VALUE!</v>
      </c>
      <c r="P46" s="65" t="e">
        <f>IF(AND(O46&lt;'Data Inputs'!D$23,O46&gt;='Data Inputs'!B$23),'Data Inputs'!A$23, IF(AND(O46&lt;'Data Inputs'!D$24,O46&gt;='Data Inputs'!B$24),'Data Inputs'!A$24, IF(AND(O46&lt;'Data Inputs'!D$25,O46&gt;='Data Inputs'!B$25),'Data Inputs'!A$25, IF(AND(O46&lt;='Data Inputs'!D$26,O46&gt;='Data Inputs'!B$26),'Data Inputs'!A$26, IF(O46&gt;'Data Inputs'!D$26,'Data Inputs'!A$27, 0)))))</f>
        <v>#VALUE!</v>
      </c>
      <c r="Q46" s="65">
        <f>IF(AND(N46&lt;'Data Inputs'!H$23,N46&gt;='Data Inputs'!F$23),'Data Inputs'!A$23, IF(AND(N46&lt;'Data Inputs'!H$24,N46&gt;='Data Inputs'!F$24),'Data Inputs'!A$24, IF(AND(N46&lt;'Data Inputs'!H$25,N46&gt;='Data Inputs'!F$25),'Data Inputs'!A$25, IF(AND(N46&lt;='Data Inputs'!H$26,N46&gt;='Data Inputs'!F$26),'Data Inputs'!A$26, IF(N46&gt;'Data Inputs'!H$26,'Data Inputs'!A$27, 0)))))</f>
        <v>100</v>
      </c>
      <c r="R46" s="58"/>
      <c r="S46" s="52" t="str">
        <f>IF(R46='Data Inputs'!I$23,'Data Inputs'!A$23,IF(R46='Data Inputs'!I$24,'Data Inputs'!A$24, IF(R46='Data Inputs'!I$25,'Data Inputs'!A$25, IF(R46='Data Inputs'!I$26,'Data Inputs'!A$26, IF(R46='Data Inputs'!I$27,'Data Inputs'!A$27, "")))))</f>
        <v/>
      </c>
      <c r="T46" s="58"/>
      <c r="U46" s="52" t="str">
        <f>IF(T46='Data Inputs'!K$23,'Data Inputs'!A$23,IF(T46='Data Inputs'!K$24,'Data Inputs'!A$24, IF(T46='Data Inputs'!K$25,'Data Inputs'!A$25, IF(T46='Data Inputs'!K$26,'Data Inputs'!A$26, IF(T46='Data Inputs'!K$27,'Data Inputs'!A$27, "")))))</f>
        <v/>
      </c>
      <c r="V46" s="66" t="e">
        <f>(P46*'Data Inputs'!D$28)+(Q46*'Data Inputs'!H$28)+(S46*'Data Inputs'!J$28)+(U46*'Data Inputs'!L$28)</f>
        <v>#VALUE!</v>
      </c>
    </row>
    <row r="47" spans="1:22" x14ac:dyDescent="0.2">
      <c r="A47" s="56" t="s">
        <v>72</v>
      </c>
      <c r="B47" s="57"/>
      <c r="C47" s="58"/>
      <c r="D47" s="59"/>
      <c r="E47" s="54" t="str">
        <f>IF(D47="","",D47*INDEX('Data Inputs'!C$6:C$11,MATCH(C47,Energy)))</f>
        <v/>
      </c>
      <c r="F47" s="60" t="str">
        <f>IF(D47="","", D47*INDEX('Data Inputs'!E$6:E$11,MATCH(C47,Energy)))</f>
        <v/>
      </c>
      <c r="G47" s="58"/>
      <c r="H47" s="58"/>
      <c r="I47" s="58"/>
      <c r="J47" s="61"/>
      <c r="K47" s="62"/>
      <c r="L47" s="62"/>
      <c r="M47" s="58"/>
      <c r="N47" s="63"/>
      <c r="O47" s="64" t="e">
        <f t="shared" si="0"/>
        <v>#VALUE!</v>
      </c>
      <c r="P47" s="65" t="e">
        <f>IF(AND(O47&lt;'Data Inputs'!D$23,O47&gt;='Data Inputs'!B$23),'Data Inputs'!A$23, IF(AND(O47&lt;'Data Inputs'!D$24,O47&gt;='Data Inputs'!B$24),'Data Inputs'!A$24, IF(AND(O47&lt;'Data Inputs'!D$25,O47&gt;='Data Inputs'!B$25),'Data Inputs'!A$25, IF(AND(O47&lt;='Data Inputs'!D$26,O47&gt;='Data Inputs'!B$26),'Data Inputs'!A$26, IF(O47&gt;'Data Inputs'!D$26,'Data Inputs'!A$27, 0)))))</f>
        <v>#VALUE!</v>
      </c>
      <c r="Q47" s="65">
        <f>IF(AND(N47&lt;'Data Inputs'!H$23,N47&gt;='Data Inputs'!F$23),'Data Inputs'!A$23, IF(AND(N47&lt;'Data Inputs'!H$24,N47&gt;='Data Inputs'!F$24),'Data Inputs'!A$24, IF(AND(N47&lt;'Data Inputs'!H$25,N47&gt;='Data Inputs'!F$25),'Data Inputs'!A$25, IF(AND(N47&lt;='Data Inputs'!H$26,N47&gt;='Data Inputs'!F$26),'Data Inputs'!A$26, IF(N47&gt;'Data Inputs'!H$26,'Data Inputs'!A$27, 0)))))</f>
        <v>100</v>
      </c>
      <c r="R47" s="58"/>
      <c r="S47" s="52" t="str">
        <f>IF(R47='Data Inputs'!I$23,'Data Inputs'!A$23,IF(R47='Data Inputs'!I$24,'Data Inputs'!A$24, IF(R47='Data Inputs'!I$25,'Data Inputs'!A$25, IF(R47='Data Inputs'!I$26,'Data Inputs'!A$26, IF(R47='Data Inputs'!I$27,'Data Inputs'!A$27, "")))))</f>
        <v/>
      </c>
      <c r="T47" s="58"/>
      <c r="U47" s="52" t="str">
        <f>IF(T47='Data Inputs'!K$23,'Data Inputs'!A$23,IF(T47='Data Inputs'!K$24,'Data Inputs'!A$24, IF(T47='Data Inputs'!K$25,'Data Inputs'!A$25, IF(T47='Data Inputs'!K$26,'Data Inputs'!A$26, IF(T47='Data Inputs'!K$27,'Data Inputs'!A$27, "")))))</f>
        <v/>
      </c>
      <c r="V47" s="66" t="e">
        <f>(P47*'Data Inputs'!D$28)+(Q47*'Data Inputs'!H$28)+(S47*'Data Inputs'!J$28)+(U47*'Data Inputs'!L$28)</f>
        <v>#VALUE!</v>
      </c>
    </row>
    <row r="48" spans="1:22" x14ac:dyDescent="0.2">
      <c r="A48" s="56" t="s">
        <v>73</v>
      </c>
      <c r="B48" s="57"/>
      <c r="C48" s="58"/>
      <c r="D48" s="59"/>
      <c r="E48" s="54" t="str">
        <f>IF(D48="","",D48*INDEX('Data Inputs'!C$6:C$11,MATCH(C48,Energy)))</f>
        <v/>
      </c>
      <c r="F48" s="60" t="str">
        <f>IF(D48="","", D48*INDEX('Data Inputs'!E$6:E$11,MATCH(C48,Energy)))</f>
        <v/>
      </c>
      <c r="G48" s="58"/>
      <c r="H48" s="58"/>
      <c r="I48" s="58"/>
      <c r="J48" s="61"/>
      <c r="K48" s="62"/>
      <c r="L48" s="62"/>
      <c r="M48" s="58"/>
      <c r="N48" s="63"/>
      <c r="O48" s="64" t="e">
        <f t="shared" si="0"/>
        <v>#VALUE!</v>
      </c>
      <c r="P48" s="65" t="e">
        <f>IF(AND(O48&lt;'Data Inputs'!D$23,O48&gt;='Data Inputs'!B$23),'Data Inputs'!A$23, IF(AND(O48&lt;'Data Inputs'!D$24,O48&gt;='Data Inputs'!B$24),'Data Inputs'!A$24, IF(AND(O48&lt;'Data Inputs'!D$25,O48&gt;='Data Inputs'!B$25),'Data Inputs'!A$25, IF(AND(O48&lt;='Data Inputs'!D$26,O48&gt;='Data Inputs'!B$26),'Data Inputs'!A$26, IF(O48&gt;'Data Inputs'!D$26,'Data Inputs'!A$27, 0)))))</f>
        <v>#VALUE!</v>
      </c>
      <c r="Q48" s="65">
        <f>IF(AND(N48&lt;'Data Inputs'!H$23,N48&gt;='Data Inputs'!F$23),'Data Inputs'!A$23, IF(AND(N48&lt;'Data Inputs'!H$24,N48&gt;='Data Inputs'!F$24),'Data Inputs'!A$24, IF(AND(N48&lt;'Data Inputs'!H$25,N48&gt;='Data Inputs'!F$25),'Data Inputs'!A$25, IF(AND(N48&lt;='Data Inputs'!H$26,N48&gt;='Data Inputs'!F$26),'Data Inputs'!A$26, IF(N48&gt;'Data Inputs'!H$26,'Data Inputs'!A$27, 0)))))</f>
        <v>100</v>
      </c>
      <c r="R48" s="58"/>
      <c r="S48" s="52" t="str">
        <f>IF(R48='Data Inputs'!I$23,'Data Inputs'!A$23,IF(R48='Data Inputs'!I$24,'Data Inputs'!A$24, IF(R48='Data Inputs'!I$25,'Data Inputs'!A$25, IF(R48='Data Inputs'!I$26,'Data Inputs'!A$26, IF(R48='Data Inputs'!I$27,'Data Inputs'!A$27, "")))))</f>
        <v/>
      </c>
      <c r="T48" s="58"/>
      <c r="U48" s="52" t="str">
        <f>IF(T48='Data Inputs'!K$23,'Data Inputs'!A$23,IF(T48='Data Inputs'!K$24,'Data Inputs'!A$24, IF(T48='Data Inputs'!K$25,'Data Inputs'!A$25, IF(T48='Data Inputs'!K$26,'Data Inputs'!A$26, IF(T48='Data Inputs'!K$27,'Data Inputs'!A$27, "")))))</f>
        <v/>
      </c>
      <c r="V48" s="66" t="e">
        <f>(P48*'Data Inputs'!D$28)+(Q48*'Data Inputs'!H$28)+(S48*'Data Inputs'!J$28)+(U48*'Data Inputs'!L$28)</f>
        <v>#VALUE!</v>
      </c>
    </row>
    <row r="49" spans="1:22" x14ac:dyDescent="0.2">
      <c r="A49" s="56" t="s">
        <v>74</v>
      </c>
      <c r="B49" s="57"/>
      <c r="C49" s="58"/>
      <c r="D49" s="59"/>
      <c r="E49" s="54" t="str">
        <f>IF(D49="","",D49*INDEX('Data Inputs'!C$6:C$11,MATCH(C49,Energy)))</f>
        <v/>
      </c>
      <c r="F49" s="60" t="str">
        <f>IF(D49="","", D49*INDEX('Data Inputs'!E$6:E$11,MATCH(C49,Energy)))</f>
        <v/>
      </c>
      <c r="G49" s="58"/>
      <c r="H49" s="58"/>
      <c r="I49" s="58"/>
      <c r="J49" s="61"/>
      <c r="K49" s="62"/>
      <c r="L49" s="62"/>
      <c r="M49" s="58"/>
      <c r="N49" s="63"/>
      <c r="O49" s="64" t="e">
        <f t="shared" si="0"/>
        <v>#VALUE!</v>
      </c>
      <c r="P49" s="65" t="e">
        <f>IF(AND(O49&lt;'Data Inputs'!D$23,O49&gt;='Data Inputs'!B$23),'Data Inputs'!A$23, IF(AND(O49&lt;'Data Inputs'!D$24,O49&gt;='Data Inputs'!B$24),'Data Inputs'!A$24, IF(AND(O49&lt;'Data Inputs'!D$25,O49&gt;='Data Inputs'!B$25),'Data Inputs'!A$25, IF(AND(O49&lt;='Data Inputs'!D$26,O49&gt;='Data Inputs'!B$26),'Data Inputs'!A$26, IF(O49&gt;'Data Inputs'!D$26,'Data Inputs'!A$27, 0)))))</f>
        <v>#VALUE!</v>
      </c>
      <c r="Q49" s="65">
        <f>IF(AND(N49&lt;'Data Inputs'!H$23,N49&gt;='Data Inputs'!F$23),'Data Inputs'!A$23, IF(AND(N49&lt;'Data Inputs'!H$24,N49&gt;='Data Inputs'!F$24),'Data Inputs'!A$24, IF(AND(N49&lt;'Data Inputs'!H$25,N49&gt;='Data Inputs'!F$25),'Data Inputs'!A$25, IF(AND(N49&lt;='Data Inputs'!H$26,N49&gt;='Data Inputs'!F$26),'Data Inputs'!A$26, IF(N49&gt;'Data Inputs'!H$26,'Data Inputs'!A$27, 0)))))</f>
        <v>100</v>
      </c>
      <c r="R49" s="58"/>
      <c r="S49" s="52" t="str">
        <f>IF(R49='Data Inputs'!I$23,'Data Inputs'!A$23,IF(R49='Data Inputs'!I$24,'Data Inputs'!A$24, IF(R49='Data Inputs'!I$25,'Data Inputs'!A$25, IF(R49='Data Inputs'!I$26,'Data Inputs'!A$26, IF(R49='Data Inputs'!I$27,'Data Inputs'!A$27, "")))))</f>
        <v/>
      </c>
      <c r="T49" s="58"/>
      <c r="U49" s="52" t="str">
        <f>IF(T49='Data Inputs'!K$23,'Data Inputs'!A$23,IF(T49='Data Inputs'!K$24,'Data Inputs'!A$24, IF(T49='Data Inputs'!K$25,'Data Inputs'!A$25, IF(T49='Data Inputs'!K$26,'Data Inputs'!A$26, IF(T49='Data Inputs'!K$27,'Data Inputs'!A$27, "")))))</f>
        <v/>
      </c>
      <c r="V49" s="66" t="e">
        <f>(P49*'Data Inputs'!D$28)+(Q49*'Data Inputs'!H$28)+(S49*'Data Inputs'!J$28)+(U49*'Data Inputs'!L$28)</f>
        <v>#VALUE!</v>
      </c>
    </row>
    <row r="50" spans="1:22" x14ac:dyDescent="0.2">
      <c r="A50" s="56" t="s">
        <v>75</v>
      </c>
      <c r="B50" s="57"/>
      <c r="C50" s="58"/>
      <c r="D50" s="59"/>
      <c r="E50" s="54" t="str">
        <f>IF(D50="","",D50*INDEX('Data Inputs'!C$6:C$11,MATCH(C50,Energy)))</f>
        <v/>
      </c>
      <c r="F50" s="60" t="str">
        <f>IF(D50="","", D50*INDEX('Data Inputs'!E$6:E$11,MATCH(C50,Energy)))</f>
        <v/>
      </c>
      <c r="G50" s="58"/>
      <c r="H50" s="58"/>
      <c r="I50" s="58"/>
      <c r="J50" s="61"/>
      <c r="K50" s="62"/>
      <c r="L50" s="62"/>
      <c r="M50" s="58"/>
      <c r="N50" s="63"/>
      <c r="O50" s="64" t="e">
        <f t="shared" si="0"/>
        <v>#VALUE!</v>
      </c>
      <c r="P50" s="65" t="e">
        <f>IF(AND(O50&lt;'Data Inputs'!D$23,O50&gt;='Data Inputs'!B$23),'Data Inputs'!A$23, IF(AND(O50&lt;'Data Inputs'!D$24,O50&gt;='Data Inputs'!B$24),'Data Inputs'!A$24, IF(AND(O50&lt;'Data Inputs'!D$25,O50&gt;='Data Inputs'!B$25),'Data Inputs'!A$25, IF(AND(O50&lt;='Data Inputs'!D$26,O50&gt;='Data Inputs'!B$26),'Data Inputs'!A$26, IF(O50&gt;'Data Inputs'!D$26,'Data Inputs'!A$27, 0)))))</f>
        <v>#VALUE!</v>
      </c>
      <c r="Q50" s="65">
        <f>IF(AND(N50&lt;'Data Inputs'!H$23,N50&gt;='Data Inputs'!F$23),'Data Inputs'!A$23, IF(AND(N50&lt;'Data Inputs'!H$24,N50&gt;='Data Inputs'!F$24),'Data Inputs'!A$24, IF(AND(N50&lt;'Data Inputs'!H$25,N50&gt;='Data Inputs'!F$25),'Data Inputs'!A$25, IF(AND(N50&lt;='Data Inputs'!H$26,N50&gt;='Data Inputs'!F$26),'Data Inputs'!A$26, IF(N50&gt;'Data Inputs'!H$26,'Data Inputs'!A$27, 0)))))</f>
        <v>100</v>
      </c>
      <c r="R50" s="58"/>
      <c r="S50" s="52" t="str">
        <f>IF(R50='Data Inputs'!I$23,'Data Inputs'!A$23,IF(R50='Data Inputs'!I$24,'Data Inputs'!A$24, IF(R50='Data Inputs'!I$25,'Data Inputs'!A$25, IF(R50='Data Inputs'!I$26,'Data Inputs'!A$26, IF(R50='Data Inputs'!I$27,'Data Inputs'!A$27, "")))))</f>
        <v/>
      </c>
      <c r="T50" s="58"/>
      <c r="U50" s="52" t="str">
        <f>IF(T50='Data Inputs'!K$23,'Data Inputs'!A$23,IF(T50='Data Inputs'!K$24,'Data Inputs'!A$24, IF(T50='Data Inputs'!K$25,'Data Inputs'!A$25, IF(T50='Data Inputs'!K$26,'Data Inputs'!A$26, IF(T50='Data Inputs'!K$27,'Data Inputs'!A$27, "")))))</f>
        <v/>
      </c>
      <c r="V50" s="66" t="e">
        <f>(P50*'Data Inputs'!D$28)+(Q50*'Data Inputs'!H$28)+(S50*'Data Inputs'!J$28)+(U50*'Data Inputs'!L$28)</f>
        <v>#VALUE!</v>
      </c>
    </row>
    <row r="51" spans="1:22" x14ac:dyDescent="0.2">
      <c r="A51" s="56" t="s">
        <v>76</v>
      </c>
      <c r="B51" s="57"/>
      <c r="C51" s="58"/>
      <c r="D51" s="59"/>
      <c r="E51" s="54" t="str">
        <f>IF(D51="","",D51*INDEX('Data Inputs'!C$6:C$11,MATCH(C51,Energy)))</f>
        <v/>
      </c>
      <c r="F51" s="60" t="str">
        <f>IF(D51="","", D51*INDEX('Data Inputs'!E$6:E$11,MATCH(C51,Energy)))</f>
        <v/>
      </c>
      <c r="G51" s="58"/>
      <c r="H51" s="58"/>
      <c r="I51" s="58"/>
      <c r="J51" s="61"/>
      <c r="K51" s="62"/>
      <c r="L51" s="62"/>
      <c r="M51" s="58"/>
      <c r="N51" s="63"/>
      <c r="O51" s="64" t="e">
        <f t="shared" si="0"/>
        <v>#VALUE!</v>
      </c>
      <c r="P51" s="65" t="e">
        <f>IF(AND(O51&lt;'Data Inputs'!D$23,O51&gt;='Data Inputs'!B$23),'Data Inputs'!A$23, IF(AND(O51&lt;'Data Inputs'!D$24,O51&gt;='Data Inputs'!B$24),'Data Inputs'!A$24, IF(AND(O51&lt;'Data Inputs'!D$25,O51&gt;='Data Inputs'!B$25),'Data Inputs'!A$25, IF(AND(O51&lt;='Data Inputs'!D$26,O51&gt;='Data Inputs'!B$26),'Data Inputs'!A$26, IF(O51&gt;'Data Inputs'!D$26,'Data Inputs'!A$27, 0)))))</f>
        <v>#VALUE!</v>
      </c>
      <c r="Q51" s="65">
        <f>IF(AND(N51&lt;'Data Inputs'!H$23,N51&gt;='Data Inputs'!F$23),'Data Inputs'!A$23, IF(AND(N51&lt;'Data Inputs'!H$24,N51&gt;='Data Inputs'!F$24),'Data Inputs'!A$24, IF(AND(N51&lt;'Data Inputs'!H$25,N51&gt;='Data Inputs'!F$25),'Data Inputs'!A$25, IF(AND(N51&lt;='Data Inputs'!H$26,N51&gt;='Data Inputs'!F$26),'Data Inputs'!A$26, IF(N51&gt;'Data Inputs'!H$26,'Data Inputs'!A$27, 0)))))</f>
        <v>100</v>
      </c>
      <c r="R51" s="58"/>
      <c r="S51" s="52" t="str">
        <f>IF(R51='Data Inputs'!I$23,'Data Inputs'!A$23,IF(R51='Data Inputs'!I$24,'Data Inputs'!A$24, IF(R51='Data Inputs'!I$25,'Data Inputs'!A$25, IF(R51='Data Inputs'!I$26,'Data Inputs'!A$26, IF(R51='Data Inputs'!I$27,'Data Inputs'!A$27, "")))))</f>
        <v/>
      </c>
      <c r="T51" s="58"/>
      <c r="U51" s="52" t="str">
        <f>IF(T51='Data Inputs'!K$23,'Data Inputs'!A$23,IF(T51='Data Inputs'!K$24,'Data Inputs'!A$24, IF(T51='Data Inputs'!K$25,'Data Inputs'!A$25, IF(T51='Data Inputs'!K$26,'Data Inputs'!A$26, IF(T51='Data Inputs'!K$27,'Data Inputs'!A$27, "")))))</f>
        <v/>
      </c>
      <c r="V51" s="66" t="e">
        <f>(P51*'Data Inputs'!D$28)+(Q51*'Data Inputs'!H$28)+(S51*'Data Inputs'!J$28)+(U51*'Data Inputs'!L$28)</f>
        <v>#VALUE!</v>
      </c>
    </row>
    <row r="52" spans="1:22" x14ac:dyDescent="0.2">
      <c r="A52" s="56" t="s">
        <v>77</v>
      </c>
      <c r="B52" s="57"/>
      <c r="C52" s="58"/>
      <c r="D52" s="59"/>
      <c r="E52" s="54" t="str">
        <f>IF(D52="","",D52*INDEX('Data Inputs'!C$6:C$11,MATCH(C52,Energy)))</f>
        <v/>
      </c>
      <c r="F52" s="60" t="str">
        <f>IF(D52="","", D52*INDEX('Data Inputs'!E$6:E$11,MATCH(C52,Energy)))</f>
        <v/>
      </c>
      <c r="G52" s="58"/>
      <c r="H52" s="58"/>
      <c r="I52" s="58"/>
      <c r="J52" s="61"/>
      <c r="K52" s="62"/>
      <c r="L52" s="62"/>
      <c r="M52" s="58"/>
      <c r="N52" s="63"/>
      <c r="O52" s="64" t="e">
        <f t="shared" si="0"/>
        <v>#VALUE!</v>
      </c>
      <c r="P52" s="65" t="e">
        <f>IF(AND(O52&lt;'Data Inputs'!D$23,O52&gt;='Data Inputs'!B$23),'Data Inputs'!A$23, IF(AND(O52&lt;'Data Inputs'!D$24,O52&gt;='Data Inputs'!B$24),'Data Inputs'!A$24, IF(AND(O52&lt;'Data Inputs'!D$25,O52&gt;='Data Inputs'!B$25),'Data Inputs'!A$25, IF(AND(O52&lt;='Data Inputs'!D$26,O52&gt;='Data Inputs'!B$26),'Data Inputs'!A$26, IF(O52&gt;'Data Inputs'!D$26,'Data Inputs'!A$27, 0)))))</f>
        <v>#VALUE!</v>
      </c>
      <c r="Q52" s="65">
        <f>IF(AND(N52&lt;'Data Inputs'!H$23,N52&gt;='Data Inputs'!F$23),'Data Inputs'!A$23, IF(AND(N52&lt;'Data Inputs'!H$24,N52&gt;='Data Inputs'!F$24),'Data Inputs'!A$24, IF(AND(N52&lt;'Data Inputs'!H$25,N52&gt;='Data Inputs'!F$25),'Data Inputs'!A$25, IF(AND(N52&lt;='Data Inputs'!H$26,N52&gt;='Data Inputs'!F$26),'Data Inputs'!A$26, IF(N52&gt;'Data Inputs'!H$26,'Data Inputs'!A$27, 0)))))</f>
        <v>100</v>
      </c>
      <c r="R52" s="58"/>
      <c r="S52" s="52" t="str">
        <f>IF(R52='Data Inputs'!I$23,'Data Inputs'!A$23,IF(R52='Data Inputs'!I$24,'Data Inputs'!A$24, IF(R52='Data Inputs'!I$25,'Data Inputs'!A$25, IF(R52='Data Inputs'!I$26,'Data Inputs'!A$26, IF(R52='Data Inputs'!I$27,'Data Inputs'!A$27, "")))))</f>
        <v/>
      </c>
      <c r="T52" s="58"/>
      <c r="U52" s="52" t="str">
        <f>IF(T52='Data Inputs'!K$23,'Data Inputs'!A$23,IF(T52='Data Inputs'!K$24,'Data Inputs'!A$24, IF(T52='Data Inputs'!K$25,'Data Inputs'!A$25, IF(T52='Data Inputs'!K$26,'Data Inputs'!A$26, IF(T52='Data Inputs'!K$27,'Data Inputs'!A$27, "")))))</f>
        <v/>
      </c>
      <c r="V52" s="66" t="e">
        <f>(P52*'Data Inputs'!D$28)+(Q52*'Data Inputs'!H$28)+(S52*'Data Inputs'!J$28)+(U52*'Data Inputs'!L$28)</f>
        <v>#VALUE!</v>
      </c>
    </row>
    <row r="53" spans="1:22" x14ac:dyDescent="0.2">
      <c r="A53" s="56" t="s">
        <v>78</v>
      </c>
      <c r="B53" s="57"/>
      <c r="C53" s="58"/>
      <c r="D53" s="59"/>
      <c r="E53" s="54" t="str">
        <f>IF(D53="","",D53*INDEX('Data Inputs'!C$6:C$11,MATCH(C53,Energy)))</f>
        <v/>
      </c>
      <c r="F53" s="60" t="str">
        <f>IF(D53="","", D53*INDEX('Data Inputs'!E$6:E$11,MATCH(C53,Energy)))</f>
        <v/>
      </c>
      <c r="G53" s="58"/>
      <c r="H53" s="58"/>
      <c r="I53" s="58"/>
      <c r="J53" s="61"/>
      <c r="K53" s="62"/>
      <c r="L53" s="62"/>
      <c r="M53" s="58"/>
      <c r="N53" s="63"/>
      <c r="O53" s="64" t="e">
        <f t="shared" si="0"/>
        <v>#VALUE!</v>
      </c>
      <c r="P53" s="65" t="e">
        <f>IF(AND(O53&lt;'Data Inputs'!D$23,O53&gt;='Data Inputs'!B$23),'Data Inputs'!A$23, IF(AND(O53&lt;'Data Inputs'!D$24,O53&gt;='Data Inputs'!B$24),'Data Inputs'!A$24, IF(AND(O53&lt;'Data Inputs'!D$25,O53&gt;='Data Inputs'!B$25),'Data Inputs'!A$25, IF(AND(O53&lt;='Data Inputs'!D$26,O53&gt;='Data Inputs'!B$26),'Data Inputs'!A$26, IF(O53&gt;'Data Inputs'!D$26,'Data Inputs'!A$27, 0)))))</f>
        <v>#VALUE!</v>
      </c>
      <c r="Q53" s="65">
        <f>IF(AND(N53&lt;'Data Inputs'!H$23,N53&gt;='Data Inputs'!F$23),'Data Inputs'!A$23, IF(AND(N53&lt;'Data Inputs'!H$24,N53&gt;='Data Inputs'!F$24),'Data Inputs'!A$24, IF(AND(N53&lt;'Data Inputs'!H$25,N53&gt;='Data Inputs'!F$25),'Data Inputs'!A$25, IF(AND(N53&lt;='Data Inputs'!H$26,N53&gt;='Data Inputs'!F$26),'Data Inputs'!A$26, IF(N53&gt;'Data Inputs'!H$26,'Data Inputs'!A$27, 0)))))</f>
        <v>100</v>
      </c>
      <c r="R53" s="58"/>
      <c r="S53" s="52" t="str">
        <f>IF(R53='Data Inputs'!I$23,'Data Inputs'!A$23,IF(R53='Data Inputs'!I$24,'Data Inputs'!A$24, IF(R53='Data Inputs'!I$25,'Data Inputs'!A$25, IF(R53='Data Inputs'!I$26,'Data Inputs'!A$26, IF(R53='Data Inputs'!I$27,'Data Inputs'!A$27, "")))))</f>
        <v/>
      </c>
      <c r="T53" s="58"/>
      <c r="U53" s="52" t="str">
        <f>IF(T53='Data Inputs'!K$23,'Data Inputs'!A$23,IF(T53='Data Inputs'!K$24,'Data Inputs'!A$24, IF(T53='Data Inputs'!K$25,'Data Inputs'!A$25, IF(T53='Data Inputs'!K$26,'Data Inputs'!A$26, IF(T53='Data Inputs'!K$27,'Data Inputs'!A$27, "")))))</f>
        <v/>
      </c>
      <c r="V53" s="66" t="e">
        <f>(P53*'Data Inputs'!D$28)+(Q53*'Data Inputs'!H$28)+(S53*'Data Inputs'!J$28)+(U53*'Data Inputs'!L$28)</f>
        <v>#VALUE!</v>
      </c>
    </row>
    <row r="54" spans="1:22" x14ac:dyDescent="0.2">
      <c r="A54" s="56" t="s">
        <v>79</v>
      </c>
      <c r="B54" s="57"/>
      <c r="C54" s="58"/>
      <c r="D54" s="59"/>
      <c r="E54" s="54" t="str">
        <f>IF(D54="","",D54*INDEX('Data Inputs'!C$6:C$11,MATCH(C54,Energy)))</f>
        <v/>
      </c>
      <c r="F54" s="60" t="str">
        <f>IF(D54="","", D54*INDEX('Data Inputs'!E$6:E$11,MATCH(C54,Energy)))</f>
        <v/>
      </c>
      <c r="G54" s="58"/>
      <c r="H54" s="58"/>
      <c r="I54" s="58"/>
      <c r="J54" s="61"/>
      <c r="K54" s="62"/>
      <c r="L54" s="62"/>
      <c r="M54" s="58"/>
      <c r="N54" s="63"/>
      <c r="O54" s="64" t="e">
        <f t="shared" si="0"/>
        <v>#VALUE!</v>
      </c>
      <c r="P54" s="65" t="e">
        <f>IF(AND(O54&lt;'Data Inputs'!D$23,O54&gt;='Data Inputs'!B$23),'Data Inputs'!A$23, IF(AND(O54&lt;'Data Inputs'!D$24,O54&gt;='Data Inputs'!B$24),'Data Inputs'!A$24, IF(AND(O54&lt;'Data Inputs'!D$25,O54&gt;='Data Inputs'!B$25),'Data Inputs'!A$25, IF(AND(O54&lt;='Data Inputs'!D$26,O54&gt;='Data Inputs'!B$26),'Data Inputs'!A$26, IF(O54&gt;'Data Inputs'!D$26,'Data Inputs'!A$27, 0)))))</f>
        <v>#VALUE!</v>
      </c>
      <c r="Q54" s="65">
        <f>IF(AND(N54&lt;'Data Inputs'!H$23,N54&gt;='Data Inputs'!F$23),'Data Inputs'!A$23, IF(AND(N54&lt;'Data Inputs'!H$24,N54&gt;='Data Inputs'!F$24),'Data Inputs'!A$24, IF(AND(N54&lt;'Data Inputs'!H$25,N54&gt;='Data Inputs'!F$25),'Data Inputs'!A$25, IF(AND(N54&lt;='Data Inputs'!H$26,N54&gt;='Data Inputs'!F$26),'Data Inputs'!A$26, IF(N54&gt;'Data Inputs'!H$26,'Data Inputs'!A$27, 0)))))</f>
        <v>100</v>
      </c>
      <c r="R54" s="58"/>
      <c r="S54" s="52" t="str">
        <f>IF(R54='Data Inputs'!I$23,'Data Inputs'!A$23,IF(R54='Data Inputs'!I$24,'Data Inputs'!A$24, IF(R54='Data Inputs'!I$25,'Data Inputs'!A$25, IF(R54='Data Inputs'!I$26,'Data Inputs'!A$26, IF(R54='Data Inputs'!I$27,'Data Inputs'!A$27, "")))))</f>
        <v/>
      </c>
      <c r="T54" s="58"/>
      <c r="U54" s="52" t="str">
        <f>IF(T54='Data Inputs'!K$23,'Data Inputs'!A$23,IF(T54='Data Inputs'!K$24,'Data Inputs'!A$24, IF(T54='Data Inputs'!K$25,'Data Inputs'!A$25, IF(T54='Data Inputs'!K$26,'Data Inputs'!A$26, IF(T54='Data Inputs'!K$27,'Data Inputs'!A$27, "")))))</f>
        <v/>
      </c>
      <c r="V54" s="66" t="e">
        <f>(P54*'Data Inputs'!D$28)+(Q54*'Data Inputs'!H$28)+(S54*'Data Inputs'!J$28)+(U54*'Data Inputs'!L$28)</f>
        <v>#VALUE!</v>
      </c>
    </row>
    <row r="55" spans="1:22" x14ac:dyDescent="0.2">
      <c r="A55" s="56" t="s">
        <v>80</v>
      </c>
      <c r="B55" s="57"/>
      <c r="C55" s="58"/>
      <c r="D55" s="59"/>
      <c r="E55" s="54" t="str">
        <f>IF(D55="","",D55*INDEX('Data Inputs'!C$6:C$11,MATCH(C55,Energy)))</f>
        <v/>
      </c>
      <c r="F55" s="60" t="str">
        <f>IF(D55="","", D55*INDEX('Data Inputs'!E$6:E$11,MATCH(C55,Energy)))</f>
        <v/>
      </c>
      <c r="G55" s="58"/>
      <c r="H55" s="58"/>
      <c r="I55" s="58"/>
      <c r="J55" s="61"/>
      <c r="K55" s="62"/>
      <c r="L55" s="62"/>
      <c r="M55" s="58"/>
      <c r="N55" s="63"/>
      <c r="O55" s="64" t="e">
        <f t="shared" si="0"/>
        <v>#VALUE!</v>
      </c>
      <c r="P55" s="65" t="e">
        <f>IF(AND(O55&lt;'Data Inputs'!D$23,O55&gt;='Data Inputs'!B$23),'Data Inputs'!A$23, IF(AND(O55&lt;'Data Inputs'!D$24,O55&gt;='Data Inputs'!B$24),'Data Inputs'!A$24, IF(AND(O55&lt;'Data Inputs'!D$25,O55&gt;='Data Inputs'!B$25),'Data Inputs'!A$25, IF(AND(O55&lt;='Data Inputs'!D$26,O55&gt;='Data Inputs'!B$26),'Data Inputs'!A$26, IF(O55&gt;'Data Inputs'!D$26,'Data Inputs'!A$27, 0)))))</f>
        <v>#VALUE!</v>
      </c>
      <c r="Q55" s="65">
        <f>IF(AND(N55&lt;'Data Inputs'!H$23,N55&gt;='Data Inputs'!F$23),'Data Inputs'!A$23, IF(AND(N55&lt;'Data Inputs'!H$24,N55&gt;='Data Inputs'!F$24),'Data Inputs'!A$24, IF(AND(N55&lt;'Data Inputs'!H$25,N55&gt;='Data Inputs'!F$25),'Data Inputs'!A$25, IF(AND(N55&lt;='Data Inputs'!H$26,N55&gt;='Data Inputs'!F$26),'Data Inputs'!A$26, IF(N55&gt;'Data Inputs'!H$26,'Data Inputs'!A$27, 0)))))</f>
        <v>100</v>
      </c>
      <c r="R55" s="58"/>
      <c r="S55" s="52" t="str">
        <f>IF(R55='Data Inputs'!I$23,'Data Inputs'!A$23,IF(R55='Data Inputs'!I$24,'Data Inputs'!A$24, IF(R55='Data Inputs'!I$25,'Data Inputs'!A$25, IF(R55='Data Inputs'!I$26,'Data Inputs'!A$26, IF(R55='Data Inputs'!I$27,'Data Inputs'!A$27, "")))))</f>
        <v/>
      </c>
      <c r="T55" s="58"/>
      <c r="U55" s="52" t="str">
        <f>IF(T55='Data Inputs'!K$23,'Data Inputs'!A$23,IF(T55='Data Inputs'!K$24,'Data Inputs'!A$24, IF(T55='Data Inputs'!K$25,'Data Inputs'!A$25, IF(T55='Data Inputs'!K$26,'Data Inputs'!A$26, IF(T55='Data Inputs'!K$27,'Data Inputs'!A$27, "")))))</f>
        <v/>
      </c>
      <c r="V55" s="66" t="e">
        <f>(P55*'Data Inputs'!D$28)+(Q55*'Data Inputs'!H$28)+(S55*'Data Inputs'!J$28)+(U55*'Data Inputs'!L$28)</f>
        <v>#VALUE!</v>
      </c>
    </row>
    <row r="56" spans="1:22" x14ac:dyDescent="0.2">
      <c r="A56" s="56" t="s">
        <v>81</v>
      </c>
      <c r="B56" s="57"/>
      <c r="C56" s="58"/>
      <c r="D56" s="59"/>
      <c r="E56" s="54" t="str">
        <f>IF(D56="","",D56*INDEX('Data Inputs'!C$6:C$11,MATCH(C56,Energy)))</f>
        <v/>
      </c>
      <c r="F56" s="60" t="str">
        <f>IF(D56="","", D56*INDEX('Data Inputs'!E$6:E$11,MATCH(C56,Energy)))</f>
        <v/>
      </c>
      <c r="G56" s="58"/>
      <c r="H56" s="58"/>
      <c r="I56" s="58"/>
      <c r="J56" s="61"/>
      <c r="K56" s="62"/>
      <c r="L56" s="62"/>
      <c r="M56" s="58"/>
      <c r="N56" s="63"/>
      <c r="O56" s="64" t="e">
        <f t="shared" si="0"/>
        <v>#VALUE!</v>
      </c>
      <c r="P56" s="65" t="e">
        <f>IF(AND(O56&lt;'Data Inputs'!D$23,O56&gt;='Data Inputs'!B$23),'Data Inputs'!A$23, IF(AND(O56&lt;'Data Inputs'!D$24,O56&gt;='Data Inputs'!B$24),'Data Inputs'!A$24, IF(AND(O56&lt;'Data Inputs'!D$25,O56&gt;='Data Inputs'!B$25),'Data Inputs'!A$25, IF(AND(O56&lt;='Data Inputs'!D$26,O56&gt;='Data Inputs'!B$26),'Data Inputs'!A$26, IF(O56&gt;'Data Inputs'!D$26,'Data Inputs'!A$27, 0)))))</f>
        <v>#VALUE!</v>
      </c>
      <c r="Q56" s="65">
        <f>IF(AND(N56&lt;'Data Inputs'!H$23,N56&gt;='Data Inputs'!F$23),'Data Inputs'!A$23, IF(AND(N56&lt;'Data Inputs'!H$24,N56&gt;='Data Inputs'!F$24),'Data Inputs'!A$24, IF(AND(N56&lt;'Data Inputs'!H$25,N56&gt;='Data Inputs'!F$25),'Data Inputs'!A$25, IF(AND(N56&lt;='Data Inputs'!H$26,N56&gt;='Data Inputs'!F$26),'Data Inputs'!A$26, IF(N56&gt;'Data Inputs'!H$26,'Data Inputs'!A$27, 0)))))</f>
        <v>100</v>
      </c>
      <c r="R56" s="58"/>
      <c r="S56" s="52" t="str">
        <f>IF(R56='Data Inputs'!I$23,'Data Inputs'!A$23,IF(R56='Data Inputs'!I$24,'Data Inputs'!A$24, IF(R56='Data Inputs'!I$25,'Data Inputs'!A$25, IF(R56='Data Inputs'!I$26,'Data Inputs'!A$26, IF(R56='Data Inputs'!I$27,'Data Inputs'!A$27, "")))))</f>
        <v/>
      </c>
      <c r="T56" s="58"/>
      <c r="U56" s="52" t="str">
        <f>IF(T56='Data Inputs'!K$23,'Data Inputs'!A$23,IF(T56='Data Inputs'!K$24,'Data Inputs'!A$24, IF(T56='Data Inputs'!K$25,'Data Inputs'!A$25, IF(T56='Data Inputs'!K$26,'Data Inputs'!A$26, IF(T56='Data Inputs'!K$27,'Data Inputs'!A$27, "")))))</f>
        <v/>
      </c>
      <c r="V56" s="66" t="e">
        <f>(P56*'Data Inputs'!D$28)+(Q56*'Data Inputs'!H$28)+(S56*'Data Inputs'!J$28)+(U56*'Data Inputs'!L$28)</f>
        <v>#VALUE!</v>
      </c>
    </row>
    <row r="57" spans="1:22" x14ac:dyDescent="0.2">
      <c r="A57" s="56" t="s">
        <v>82</v>
      </c>
      <c r="B57" s="57"/>
      <c r="C57" s="58"/>
      <c r="D57" s="59"/>
      <c r="E57" s="54" t="str">
        <f>IF(D57="","",D57*INDEX('Data Inputs'!C$6:C$11,MATCH(C57,Energy)))</f>
        <v/>
      </c>
      <c r="F57" s="60" t="str">
        <f>IF(D57="","", D57*INDEX('Data Inputs'!E$6:E$11,MATCH(C57,Energy)))</f>
        <v/>
      </c>
      <c r="G57" s="58"/>
      <c r="H57" s="58"/>
      <c r="I57" s="58"/>
      <c r="J57" s="61"/>
      <c r="K57" s="62"/>
      <c r="L57" s="62"/>
      <c r="M57" s="58"/>
      <c r="N57" s="63"/>
      <c r="O57" s="64" t="e">
        <f t="shared" si="0"/>
        <v>#VALUE!</v>
      </c>
      <c r="P57" s="65" t="e">
        <f>IF(AND(O57&lt;'Data Inputs'!D$23,O57&gt;='Data Inputs'!B$23),'Data Inputs'!A$23, IF(AND(O57&lt;'Data Inputs'!D$24,O57&gt;='Data Inputs'!B$24),'Data Inputs'!A$24, IF(AND(O57&lt;'Data Inputs'!D$25,O57&gt;='Data Inputs'!B$25),'Data Inputs'!A$25, IF(AND(O57&lt;='Data Inputs'!D$26,O57&gt;='Data Inputs'!B$26),'Data Inputs'!A$26, IF(O57&gt;'Data Inputs'!D$26,'Data Inputs'!A$27, 0)))))</f>
        <v>#VALUE!</v>
      </c>
      <c r="Q57" s="65">
        <f>IF(AND(N57&lt;'Data Inputs'!H$23,N57&gt;='Data Inputs'!F$23),'Data Inputs'!A$23, IF(AND(N57&lt;'Data Inputs'!H$24,N57&gt;='Data Inputs'!F$24),'Data Inputs'!A$24, IF(AND(N57&lt;'Data Inputs'!H$25,N57&gt;='Data Inputs'!F$25),'Data Inputs'!A$25, IF(AND(N57&lt;='Data Inputs'!H$26,N57&gt;='Data Inputs'!F$26),'Data Inputs'!A$26, IF(N57&gt;'Data Inputs'!H$26,'Data Inputs'!A$27, 0)))))</f>
        <v>100</v>
      </c>
      <c r="R57" s="58"/>
      <c r="S57" s="52" t="str">
        <f>IF(R57='Data Inputs'!I$23,'Data Inputs'!A$23,IF(R57='Data Inputs'!I$24,'Data Inputs'!A$24, IF(R57='Data Inputs'!I$25,'Data Inputs'!A$25, IF(R57='Data Inputs'!I$26,'Data Inputs'!A$26, IF(R57='Data Inputs'!I$27,'Data Inputs'!A$27, "")))))</f>
        <v/>
      </c>
      <c r="T57" s="58"/>
      <c r="U57" s="52" t="str">
        <f>IF(T57='Data Inputs'!K$23,'Data Inputs'!A$23,IF(T57='Data Inputs'!K$24,'Data Inputs'!A$24, IF(T57='Data Inputs'!K$25,'Data Inputs'!A$25, IF(T57='Data Inputs'!K$26,'Data Inputs'!A$26, IF(T57='Data Inputs'!K$27,'Data Inputs'!A$27, "")))))</f>
        <v/>
      </c>
      <c r="V57" s="66" t="e">
        <f>(P57*'Data Inputs'!D$28)+(Q57*'Data Inputs'!H$28)+(S57*'Data Inputs'!J$28)+(U57*'Data Inputs'!L$28)</f>
        <v>#VALUE!</v>
      </c>
    </row>
    <row r="58" spans="1:22" x14ac:dyDescent="0.2">
      <c r="A58" s="56" t="s">
        <v>83</v>
      </c>
      <c r="B58" s="57"/>
      <c r="C58" s="58"/>
      <c r="D58" s="59"/>
      <c r="E58" s="54" t="str">
        <f>IF(D58="","",D58*INDEX('Data Inputs'!C$6:C$11,MATCH(C58,Energy)))</f>
        <v/>
      </c>
      <c r="F58" s="60" t="str">
        <f>IF(D58="","", D58*INDEX('Data Inputs'!E$6:E$11,MATCH(C58,Energy)))</f>
        <v/>
      </c>
      <c r="G58" s="58"/>
      <c r="H58" s="58"/>
      <c r="I58" s="58"/>
      <c r="J58" s="61"/>
      <c r="K58" s="62"/>
      <c r="L58" s="62"/>
      <c r="M58" s="58"/>
      <c r="N58" s="63"/>
      <c r="O58" s="64" t="e">
        <f t="shared" si="0"/>
        <v>#VALUE!</v>
      </c>
      <c r="P58" s="65" t="e">
        <f>IF(AND(O58&lt;'Data Inputs'!D$23,O58&gt;='Data Inputs'!B$23),'Data Inputs'!A$23, IF(AND(O58&lt;'Data Inputs'!D$24,O58&gt;='Data Inputs'!B$24),'Data Inputs'!A$24, IF(AND(O58&lt;'Data Inputs'!D$25,O58&gt;='Data Inputs'!B$25),'Data Inputs'!A$25, IF(AND(O58&lt;='Data Inputs'!D$26,O58&gt;='Data Inputs'!B$26),'Data Inputs'!A$26, IF(O58&gt;'Data Inputs'!D$26,'Data Inputs'!A$27, 0)))))</f>
        <v>#VALUE!</v>
      </c>
      <c r="Q58" s="65">
        <f>IF(AND(N58&lt;'Data Inputs'!H$23,N58&gt;='Data Inputs'!F$23),'Data Inputs'!A$23, IF(AND(N58&lt;'Data Inputs'!H$24,N58&gt;='Data Inputs'!F$24),'Data Inputs'!A$24, IF(AND(N58&lt;'Data Inputs'!H$25,N58&gt;='Data Inputs'!F$25),'Data Inputs'!A$25, IF(AND(N58&lt;='Data Inputs'!H$26,N58&gt;='Data Inputs'!F$26),'Data Inputs'!A$26, IF(N58&gt;'Data Inputs'!H$26,'Data Inputs'!A$27, 0)))))</f>
        <v>100</v>
      </c>
      <c r="R58" s="58"/>
      <c r="S58" s="52" t="str">
        <f>IF(R58='Data Inputs'!I$23,'Data Inputs'!A$23,IF(R58='Data Inputs'!I$24,'Data Inputs'!A$24, IF(R58='Data Inputs'!I$25,'Data Inputs'!A$25, IF(R58='Data Inputs'!I$26,'Data Inputs'!A$26, IF(R58='Data Inputs'!I$27,'Data Inputs'!A$27, "")))))</f>
        <v/>
      </c>
      <c r="T58" s="58"/>
      <c r="U58" s="52" t="str">
        <f>IF(T58='Data Inputs'!K$23,'Data Inputs'!A$23,IF(T58='Data Inputs'!K$24,'Data Inputs'!A$24, IF(T58='Data Inputs'!K$25,'Data Inputs'!A$25, IF(T58='Data Inputs'!K$26,'Data Inputs'!A$26, IF(T58='Data Inputs'!K$27,'Data Inputs'!A$27, "")))))</f>
        <v/>
      </c>
      <c r="V58" s="66" t="e">
        <f>(P58*'Data Inputs'!D$28)+(Q58*'Data Inputs'!H$28)+(S58*'Data Inputs'!J$28)+(U58*'Data Inputs'!L$28)</f>
        <v>#VALUE!</v>
      </c>
    </row>
    <row r="59" spans="1:22" x14ac:dyDescent="0.2">
      <c r="A59" s="56" t="s">
        <v>84</v>
      </c>
      <c r="B59" s="57"/>
      <c r="C59" s="58"/>
      <c r="D59" s="59"/>
      <c r="E59" s="54" t="str">
        <f>IF(D59="","",D59*INDEX('Data Inputs'!C$6:C$11,MATCH(C59,Energy)))</f>
        <v/>
      </c>
      <c r="F59" s="60" t="str">
        <f>IF(D59="","", D59*INDEX('Data Inputs'!E$6:E$11,MATCH(C59,Energy)))</f>
        <v/>
      </c>
      <c r="G59" s="58"/>
      <c r="H59" s="58"/>
      <c r="I59" s="58"/>
      <c r="J59" s="61"/>
      <c r="K59" s="62"/>
      <c r="L59" s="62"/>
      <c r="M59" s="58"/>
      <c r="N59" s="63"/>
      <c r="O59" s="64" t="e">
        <f t="shared" si="0"/>
        <v>#VALUE!</v>
      </c>
      <c r="P59" s="65" t="e">
        <f>IF(AND(O59&lt;'Data Inputs'!D$23,O59&gt;='Data Inputs'!B$23),'Data Inputs'!A$23, IF(AND(O59&lt;'Data Inputs'!D$24,O59&gt;='Data Inputs'!B$24),'Data Inputs'!A$24, IF(AND(O59&lt;'Data Inputs'!D$25,O59&gt;='Data Inputs'!B$25),'Data Inputs'!A$25, IF(AND(O59&lt;='Data Inputs'!D$26,O59&gt;='Data Inputs'!B$26),'Data Inputs'!A$26, IF(O59&gt;'Data Inputs'!D$26,'Data Inputs'!A$27, 0)))))</f>
        <v>#VALUE!</v>
      </c>
      <c r="Q59" s="65">
        <f>IF(AND(N59&lt;'Data Inputs'!H$23,N59&gt;='Data Inputs'!F$23),'Data Inputs'!A$23, IF(AND(N59&lt;'Data Inputs'!H$24,N59&gt;='Data Inputs'!F$24),'Data Inputs'!A$24, IF(AND(N59&lt;'Data Inputs'!H$25,N59&gt;='Data Inputs'!F$25),'Data Inputs'!A$25, IF(AND(N59&lt;='Data Inputs'!H$26,N59&gt;='Data Inputs'!F$26),'Data Inputs'!A$26, IF(N59&gt;'Data Inputs'!H$26,'Data Inputs'!A$27, 0)))))</f>
        <v>100</v>
      </c>
      <c r="R59" s="58"/>
      <c r="S59" s="52" t="str">
        <f>IF(R59='Data Inputs'!I$23,'Data Inputs'!A$23,IF(R59='Data Inputs'!I$24,'Data Inputs'!A$24, IF(R59='Data Inputs'!I$25,'Data Inputs'!A$25, IF(R59='Data Inputs'!I$26,'Data Inputs'!A$26, IF(R59='Data Inputs'!I$27,'Data Inputs'!A$27, "")))))</f>
        <v/>
      </c>
      <c r="T59" s="58"/>
      <c r="U59" s="52" t="str">
        <f>IF(T59='Data Inputs'!K$23,'Data Inputs'!A$23,IF(T59='Data Inputs'!K$24,'Data Inputs'!A$24, IF(T59='Data Inputs'!K$25,'Data Inputs'!A$25, IF(T59='Data Inputs'!K$26,'Data Inputs'!A$26, IF(T59='Data Inputs'!K$27,'Data Inputs'!A$27, "")))))</f>
        <v/>
      </c>
      <c r="V59" s="66" t="e">
        <f>(P59*'Data Inputs'!D$28)+(Q59*'Data Inputs'!H$28)+(S59*'Data Inputs'!J$28)+(U59*'Data Inputs'!L$28)</f>
        <v>#VALUE!</v>
      </c>
    </row>
    <row r="60" spans="1:22" x14ac:dyDescent="0.2">
      <c r="A60" s="56" t="s">
        <v>85</v>
      </c>
      <c r="B60" s="57"/>
      <c r="C60" s="58"/>
      <c r="D60" s="59"/>
      <c r="E60" s="54" t="str">
        <f>IF(D60="","",D60*INDEX('Data Inputs'!C$6:C$11,MATCH(C60,Energy)))</f>
        <v/>
      </c>
      <c r="F60" s="60" t="str">
        <f>IF(D60="","", D60*INDEX('Data Inputs'!E$6:E$11,MATCH(C60,Energy)))</f>
        <v/>
      </c>
      <c r="G60" s="58"/>
      <c r="H60" s="58"/>
      <c r="I60" s="58"/>
      <c r="J60" s="61"/>
      <c r="K60" s="62"/>
      <c r="L60" s="62"/>
      <c r="M60" s="58"/>
      <c r="N60" s="63"/>
      <c r="O60" s="64" t="e">
        <f t="shared" si="0"/>
        <v>#VALUE!</v>
      </c>
      <c r="P60" s="65" t="e">
        <f>IF(AND(O60&lt;'Data Inputs'!D$23,O60&gt;='Data Inputs'!B$23),'Data Inputs'!A$23, IF(AND(O60&lt;'Data Inputs'!D$24,O60&gt;='Data Inputs'!B$24),'Data Inputs'!A$24, IF(AND(O60&lt;'Data Inputs'!D$25,O60&gt;='Data Inputs'!B$25),'Data Inputs'!A$25, IF(AND(O60&lt;='Data Inputs'!D$26,O60&gt;='Data Inputs'!B$26),'Data Inputs'!A$26, IF(O60&gt;'Data Inputs'!D$26,'Data Inputs'!A$27, 0)))))</f>
        <v>#VALUE!</v>
      </c>
      <c r="Q60" s="65">
        <f>IF(AND(N60&lt;'Data Inputs'!H$23,N60&gt;='Data Inputs'!F$23),'Data Inputs'!A$23, IF(AND(N60&lt;'Data Inputs'!H$24,N60&gt;='Data Inputs'!F$24),'Data Inputs'!A$24, IF(AND(N60&lt;'Data Inputs'!H$25,N60&gt;='Data Inputs'!F$25),'Data Inputs'!A$25, IF(AND(N60&lt;='Data Inputs'!H$26,N60&gt;='Data Inputs'!F$26),'Data Inputs'!A$26, IF(N60&gt;'Data Inputs'!H$26,'Data Inputs'!A$27, 0)))))</f>
        <v>100</v>
      </c>
      <c r="R60" s="58"/>
      <c r="S60" s="52" t="str">
        <f>IF(R60='Data Inputs'!I$23,'Data Inputs'!A$23,IF(R60='Data Inputs'!I$24,'Data Inputs'!A$24, IF(R60='Data Inputs'!I$25,'Data Inputs'!A$25, IF(R60='Data Inputs'!I$26,'Data Inputs'!A$26, IF(R60='Data Inputs'!I$27,'Data Inputs'!A$27, "")))))</f>
        <v/>
      </c>
      <c r="T60" s="58"/>
      <c r="U60" s="52" t="str">
        <f>IF(T60='Data Inputs'!K$23,'Data Inputs'!A$23,IF(T60='Data Inputs'!K$24,'Data Inputs'!A$24, IF(T60='Data Inputs'!K$25,'Data Inputs'!A$25, IF(T60='Data Inputs'!K$26,'Data Inputs'!A$26, IF(T60='Data Inputs'!K$27,'Data Inputs'!A$27, "")))))</f>
        <v/>
      </c>
      <c r="V60" s="66" t="e">
        <f>(P60*'Data Inputs'!D$28)+(Q60*'Data Inputs'!H$28)+(S60*'Data Inputs'!J$28)+(U60*'Data Inputs'!L$28)</f>
        <v>#VALUE!</v>
      </c>
    </row>
    <row r="61" spans="1:22" x14ac:dyDescent="0.2">
      <c r="A61" s="56" t="s">
        <v>86</v>
      </c>
      <c r="B61" s="57"/>
      <c r="C61" s="58"/>
      <c r="D61" s="59"/>
      <c r="E61" s="54" t="str">
        <f>IF(D61="","",D61*INDEX('Data Inputs'!C$6:C$11,MATCH(C61,Energy)))</f>
        <v/>
      </c>
      <c r="F61" s="60" t="str">
        <f>IF(D61="","", D61*INDEX('Data Inputs'!E$6:E$11,MATCH(C61,Energy)))</f>
        <v/>
      </c>
      <c r="G61" s="58"/>
      <c r="H61" s="58"/>
      <c r="I61" s="58"/>
      <c r="J61" s="61"/>
      <c r="K61" s="62"/>
      <c r="L61" s="62"/>
      <c r="M61" s="58"/>
      <c r="N61" s="63"/>
      <c r="O61" s="64" t="e">
        <f t="shared" si="0"/>
        <v>#VALUE!</v>
      </c>
      <c r="P61" s="65" t="e">
        <f>IF(AND(O61&lt;'Data Inputs'!D$23,O61&gt;='Data Inputs'!B$23),'Data Inputs'!A$23, IF(AND(O61&lt;'Data Inputs'!D$24,O61&gt;='Data Inputs'!B$24),'Data Inputs'!A$24, IF(AND(O61&lt;'Data Inputs'!D$25,O61&gt;='Data Inputs'!B$25),'Data Inputs'!A$25, IF(AND(O61&lt;='Data Inputs'!D$26,O61&gt;='Data Inputs'!B$26),'Data Inputs'!A$26, IF(O61&gt;'Data Inputs'!D$26,'Data Inputs'!A$27, 0)))))</f>
        <v>#VALUE!</v>
      </c>
      <c r="Q61" s="65">
        <f>IF(AND(N61&lt;'Data Inputs'!H$23,N61&gt;='Data Inputs'!F$23),'Data Inputs'!A$23, IF(AND(N61&lt;'Data Inputs'!H$24,N61&gt;='Data Inputs'!F$24),'Data Inputs'!A$24, IF(AND(N61&lt;'Data Inputs'!H$25,N61&gt;='Data Inputs'!F$25),'Data Inputs'!A$25, IF(AND(N61&lt;='Data Inputs'!H$26,N61&gt;='Data Inputs'!F$26),'Data Inputs'!A$26, IF(N61&gt;'Data Inputs'!H$26,'Data Inputs'!A$27, 0)))))</f>
        <v>100</v>
      </c>
      <c r="R61" s="58"/>
      <c r="S61" s="52" t="str">
        <f>IF(R61='Data Inputs'!I$23,'Data Inputs'!A$23,IF(R61='Data Inputs'!I$24,'Data Inputs'!A$24, IF(R61='Data Inputs'!I$25,'Data Inputs'!A$25, IF(R61='Data Inputs'!I$26,'Data Inputs'!A$26, IF(R61='Data Inputs'!I$27,'Data Inputs'!A$27, "")))))</f>
        <v/>
      </c>
      <c r="T61" s="58"/>
      <c r="U61" s="52" t="str">
        <f>IF(T61='Data Inputs'!K$23,'Data Inputs'!A$23,IF(T61='Data Inputs'!K$24,'Data Inputs'!A$24, IF(T61='Data Inputs'!K$25,'Data Inputs'!A$25, IF(T61='Data Inputs'!K$26,'Data Inputs'!A$26, IF(T61='Data Inputs'!K$27,'Data Inputs'!A$27, "")))))</f>
        <v/>
      </c>
      <c r="V61" s="66" t="e">
        <f>(P61*'Data Inputs'!D$28)+(Q61*'Data Inputs'!H$28)+(S61*'Data Inputs'!J$28)+(U61*'Data Inputs'!L$28)</f>
        <v>#VALUE!</v>
      </c>
    </row>
    <row r="62" spans="1:22" x14ac:dyDescent="0.2">
      <c r="A62" s="56" t="s">
        <v>87</v>
      </c>
      <c r="B62" s="57"/>
      <c r="C62" s="58"/>
      <c r="D62" s="59"/>
      <c r="E62" s="54" t="str">
        <f>IF(D62="","",D62*INDEX('Data Inputs'!C$6:C$11,MATCH(C62,Energy)))</f>
        <v/>
      </c>
      <c r="F62" s="60" t="str">
        <f>IF(D62="","", D62*INDEX('Data Inputs'!E$6:E$11,MATCH(C62,Energy)))</f>
        <v/>
      </c>
      <c r="G62" s="58"/>
      <c r="H62" s="58"/>
      <c r="I62" s="58"/>
      <c r="J62" s="61"/>
      <c r="K62" s="62"/>
      <c r="L62" s="62"/>
      <c r="M62" s="58"/>
      <c r="N62" s="63"/>
      <c r="O62" s="64" t="e">
        <f t="shared" si="0"/>
        <v>#VALUE!</v>
      </c>
      <c r="P62" s="65" t="e">
        <f>IF(AND(O62&lt;'Data Inputs'!D$23,O62&gt;='Data Inputs'!B$23),'Data Inputs'!A$23, IF(AND(O62&lt;'Data Inputs'!D$24,O62&gt;='Data Inputs'!B$24),'Data Inputs'!A$24, IF(AND(O62&lt;'Data Inputs'!D$25,O62&gt;='Data Inputs'!B$25),'Data Inputs'!A$25, IF(AND(O62&lt;='Data Inputs'!D$26,O62&gt;='Data Inputs'!B$26),'Data Inputs'!A$26, IF(O62&gt;'Data Inputs'!D$26,'Data Inputs'!A$27, 0)))))</f>
        <v>#VALUE!</v>
      </c>
      <c r="Q62" s="65">
        <f>IF(AND(N62&lt;'Data Inputs'!H$23,N62&gt;='Data Inputs'!F$23),'Data Inputs'!A$23, IF(AND(N62&lt;'Data Inputs'!H$24,N62&gt;='Data Inputs'!F$24),'Data Inputs'!A$24, IF(AND(N62&lt;'Data Inputs'!H$25,N62&gt;='Data Inputs'!F$25),'Data Inputs'!A$25, IF(AND(N62&lt;='Data Inputs'!H$26,N62&gt;='Data Inputs'!F$26),'Data Inputs'!A$26, IF(N62&gt;'Data Inputs'!H$26,'Data Inputs'!A$27, 0)))))</f>
        <v>100</v>
      </c>
      <c r="R62" s="58"/>
      <c r="S62" s="52" t="str">
        <f>IF(R62='Data Inputs'!I$23,'Data Inputs'!A$23,IF(R62='Data Inputs'!I$24,'Data Inputs'!A$24, IF(R62='Data Inputs'!I$25,'Data Inputs'!A$25, IF(R62='Data Inputs'!I$26,'Data Inputs'!A$26, IF(R62='Data Inputs'!I$27,'Data Inputs'!A$27, "")))))</f>
        <v/>
      </c>
      <c r="T62" s="58"/>
      <c r="U62" s="52" t="str">
        <f>IF(T62='Data Inputs'!K$23,'Data Inputs'!A$23,IF(T62='Data Inputs'!K$24,'Data Inputs'!A$24, IF(T62='Data Inputs'!K$25,'Data Inputs'!A$25, IF(T62='Data Inputs'!K$26,'Data Inputs'!A$26, IF(T62='Data Inputs'!K$27,'Data Inputs'!A$27, "")))))</f>
        <v/>
      </c>
      <c r="V62" s="66" t="e">
        <f>(P62*'Data Inputs'!D$28)+(Q62*'Data Inputs'!H$28)+(S62*'Data Inputs'!J$28)+(U62*'Data Inputs'!L$28)</f>
        <v>#VALUE!</v>
      </c>
    </row>
    <row r="63" spans="1:22" x14ac:dyDescent="0.2">
      <c r="A63" s="56" t="s">
        <v>88</v>
      </c>
      <c r="B63" s="57"/>
      <c r="C63" s="58"/>
      <c r="D63" s="59"/>
      <c r="E63" s="54" t="str">
        <f>IF(D63="","",D63*INDEX('Data Inputs'!C$6:C$11,MATCH(C63,Energy)))</f>
        <v/>
      </c>
      <c r="F63" s="60" t="str">
        <f>IF(D63="","", D63*INDEX('Data Inputs'!E$6:E$11,MATCH(C63,Energy)))</f>
        <v/>
      </c>
      <c r="G63" s="58"/>
      <c r="H63" s="58"/>
      <c r="I63" s="58"/>
      <c r="J63" s="61"/>
      <c r="K63" s="62"/>
      <c r="L63" s="62"/>
      <c r="M63" s="58"/>
      <c r="N63" s="63"/>
      <c r="O63" s="64" t="e">
        <f t="shared" si="0"/>
        <v>#VALUE!</v>
      </c>
      <c r="P63" s="65" t="e">
        <f>IF(AND(O63&lt;'Data Inputs'!D$23,O63&gt;='Data Inputs'!B$23),'Data Inputs'!A$23, IF(AND(O63&lt;'Data Inputs'!D$24,O63&gt;='Data Inputs'!B$24),'Data Inputs'!A$24, IF(AND(O63&lt;'Data Inputs'!D$25,O63&gt;='Data Inputs'!B$25),'Data Inputs'!A$25, IF(AND(O63&lt;='Data Inputs'!D$26,O63&gt;='Data Inputs'!B$26),'Data Inputs'!A$26, IF(O63&gt;'Data Inputs'!D$26,'Data Inputs'!A$27, 0)))))</f>
        <v>#VALUE!</v>
      </c>
      <c r="Q63" s="65">
        <f>IF(AND(N63&lt;'Data Inputs'!H$23,N63&gt;='Data Inputs'!F$23),'Data Inputs'!A$23, IF(AND(N63&lt;'Data Inputs'!H$24,N63&gt;='Data Inputs'!F$24),'Data Inputs'!A$24, IF(AND(N63&lt;'Data Inputs'!H$25,N63&gt;='Data Inputs'!F$25),'Data Inputs'!A$25, IF(AND(N63&lt;='Data Inputs'!H$26,N63&gt;='Data Inputs'!F$26),'Data Inputs'!A$26, IF(N63&gt;'Data Inputs'!H$26,'Data Inputs'!A$27, 0)))))</f>
        <v>100</v>
      </c>
      <c r="R63" s="58"/>
      <c r="S63" s="52" t="str">
        <f>IF(R63='Data Inputs'!I$23,'Data Inputs'!A$23,IF(R63='Data Inputs'!I$24,'Data Inputs'!A$24, IF(R63='Data Inputs'!I$25,'Data Inputs'!A$25, IF(R63='Data Inputs'!I$26,'Data Inputs'!A$26, IF(R63='Data Inputs'!I$27,'Data Inputs'!A$27, "")))))</f>
        <v/>
      </c>
      <c r="T63" s="58"/>
      <c r="U63" s="52" t="str">
        <f>IF(T63='Data Inputs'!K$23,'Data Inputs'!A$23,IF(T63='Data Inputs'!K$24,'Data Inputs'!A$24, IF(T63='Data Inputs'!K$25,'Data Inputs'!A$25, IF(T63='Data Inputs'!K$26,'Data Inputs'!A$26, IF(T63='Data Inputs'!K$27,'Data Inputs'!A$27, "")))))</f>
        <v/>
      </c>
      <c r="V63" s="66" t="e">
        <f>(P63*'Data Inputs'!D$28)+(Q63*'Data Inputs'!H$28)+(S63*'Data Inputs'!J$28)+(U63*'Data Inputs'!L$28)</f>
        <v>#VALUE!</v>
      </c>
    </row>
    <row r="64" spans="1:22" x14ac:dyDescent="0.2">
      <c r="A64" s="56" t="s">
        <v>89</v>
      </c>
      <c r="B64" s="57"/>
      <c r="C64" s="58"/>
      <c r="D64" s="59"/>
      <c r="E64" s="54" t="str">
        <f>IF(D64="","",D64*INDEX('Data Inputs'!C$6:C$11,MATCH(C64,Energy)))</f>
        <v/>
      </c>
      <c r="F64" s="60" t="str">
        <f>IF(D64="","", D64*INDEX('Data Inputs'!E$6:E$11,MATCH(C64,Energy)))</f>
        <v/>
      </c>
      <c r="G64" s="58"/>
      <c r="H64" s="58"/>
      <c r="I64" s="58"/>
      <c r="J64" s="61"/>
      <c r="K64" s="62"/>
      <c r="L64" s="62"/>
      <c r="M64" s="58"/>
      <c r="N64" s="63"/>
      <c r="O64" s="64" t="e">
        <f t="shared" si="0"/>
        <v>#VALUE!</v>
      </c>
      <c r="P64" s="65" t="e">
        <f>IF(AND(O64&lt;'Data Inputs'!D$23,O64&gt;='Data Inputs'!B$23),'Data Inputs'!A$23, IF(AND(O64&lt;'Data Inputs'!D$24,O64&gt;='Data Inputs'!B$24),'Data Inputs'!A$24, IF(AND(O64&lt;'Data Inputs'!D$25,O64&gt;='Data Inputs'!B$25),'Data Inputs'!A$25, IF(AND(O64&lt;='Data Inputs'!D$26,O64&gt;='Data Inputs'!B$26),'Data Inputs'!A$26, IF(O64&gt;'Data Inputs'!D$26,'Data Inputs'!A$27, 0)))))</f>
        <v>#VALUE!</v>
      </c>
      <c r="Q64" s="65">
        <f>IF(AND(N64&lt;'Data Inputs'!H$23,N64&gt;='Data Inputs'!F$23),'Data Inputs'!A$23, IF(AND(N64&lt;'Data Inputs'!H$24,N64&gt;='Data Inputs'!F$24),'Data Inputs'!A$24, IF(AND(N64&lt;'Data Inputs'!H$25,N64&gt;='Data Inputs'!F$25),'Data Inputs'!A$25, IF(AND(N64&lt;='Data Inputs'!H$26,N64&gt;='Data Inputs'!F$26),'Data Inputs'!A$26, IF(N64&gt;'Data Inputs'!H$26,'Data Inputs'!A$27, 0)))))</f>
        <v>100</v>
      </c>
      <c r="R64" s="58"/>
      <c r="S64" s="52" t="str">
        <f>IF(R64='Data Inputs'!I$23,'Data Inputs'!A$23,IF(R64='Data Inputs'!I$24,'Data Inputs'!A$24, IF(R64='Data Inputs'!I$25,'Data Inputs'!A$25, IF(R64='Data Inputs'!I$26,'Data Inputs'!A$26, IF(R64='Data Inputs'!I$27,'Data Inputs'!A$27, "")))))</f>
        <v/>
      </c>
      <c r="T64" s="58"/>
      <c r="U64" s="52" t="str">
        <f>IF(T64='Data Inputs'!K$23,'Data Inputs'!A$23,IF(T64='Data Inputs'!K$24,'Data Inputs'!A$24, IF(T64='Data Inputs'!K$25,'Data Inputs'!A$25, IF(T64='Data Inputs'!K$26,'Data Inputs'!A$26, IF(T64='Data Inputs'!K$27,'Data Inputs'!A$27, "")))))</f>
        <v/>
      </c>
      <c r="V64" s="66" t="e">
        <f>(P64*'Data Inputs'!D$28)+(Q64*'Data Inputs'!H$28)+(S64*'Data Inputs'!J$28)+(U64*'Data Inputs'!L$28)</f>
        <v>#VALUE!</v>
      </c>
    </row>
    <row r="65" spans="1:22" x14ac:dyDescent="0.2">
      <c r="A65" s="56" t="s">
        <v>90</v>
      </c>
      <c r="B65" s="57"/>
      <c r="C65" s="58"/>
      <c r="D65" s="59"/>
      <c r="E65" s="54" t="str">
        <f>IF(D65="","",D65*INDEX('Data Inputs'!C$6:C$11,MATCH(C65,Energy)))</f>
        <v/>
      </c>
      <c r="F65" s="60" t="str">
        <f>IF(D65="","", D65*INDEX('Data Inputs'!E$6:E$11,MATCH(C65,Energy)))</f>
        <v/>
      </c>
      <c r="G65" s="58"/>
      <c r="H65" s="58"/>
      <c r="I65" s="58"/>
      <c r="J65" s="61"/>
      <c r="K65" s="62"/>
      <c r="L65" s="62"/>
      <c r="M65" s="58"/>
      <c r="N65" s="63"/>
      <c r="O65" s="64" t="e">
        <f t="shared" si="0"/>
        <v>#VALUE!</v>
      </c>
      <c r="P65" s="65" t="e">
        <f>IF(AND(O65&lt;'Data Inputs'!D$23,O65&gt;='Data Inputs'!B$23),'Data Inputs'!A$23, IF(AND(O65&lt;'Data Inputs'!D$24,O65&gt;='Data Inputs'!B$24),'Data Inputs'!A$24, IF(AND(O65&lt;'Data Inputs'!D$25,O65&gt;='Data Inputs'!B$25),'Data Inputs'!A$25, IF(AND(O65&lt;='Data Inputs'!D$26,O65&gt;='Data Inputs'!B$26),'Data Inputs'!A$26, IF(O65&gt;'Data Inputs'!D$26,'Data Inputs'!A$27, 0)))))</f>
        <v>#VALUE!</v>
      </c>
      <c r="Q65" s="65">
        <f>IF(AND(N65&lt;'Data Inputs'!H$23,N65&gt;='Data Inputs'!F$23),'Data Inputs'!A$23, IF(AND(N65&lt;'Data Inputs'!H$24,N65&gt;='Data Inputs'!F$24),'Data Inputs'!A$24, IF(AND(N65&lt;'Data Inputs'!H$25,N65&gt;='Data Inputs'!F$25),'Data Inputs'!A$25, IF(AND(N65&lt;='Data Inputs'!H$26,N65&gt;='Data Inputs'!F$26),'Data Inputs'!A$26, IF(N65&gt;'Data Inputs'!H$26,'Data Inputs'!A$27, 0)))))</f>
        <v>100</v>
      </c>
      <c r="R65" s="58"/>
      <c r="S65" s="52" t="str">
        <f>IF(R65='Data Inputs'!I$23,'Data Inputs'!A$23,IF(R65='Data Inputs'!I$24,'Data Inputs'!A$24, IF(R65='Data Inputs'!I$25,'Data Inputs'!A$25, IF(R65='Data Inputs'!I$26,'Data Inputs'!A$26, IF(R65='Data Inputs'!I$27,'Data Inputs'!A$27, "")))))</f>
        <v/>
      </c>
      <c r="T65" s="58"/>
      <c r="U65" s="52" t="str">
        <f>IF(T65='Data Inputs'!K$23,'Data Inputs'!A$23,IF(T65='Data Inputs'!K$24,'Data Inputs'!A$24, IF(T65='Data Inputs'!K$25,'Data Inputs'!A$25, IF(T65='Data Inputs'!K$26,'Data Inputs'!A$26, IF(T65='Data Inputs'!K$27,'Data Inputs'!A$27, "")))))</f>
        <v/>
      </c>
      <c r="V65" s="66" t="e">
        <f>(P65*'Data Inputs'!D$28)+(Q65*'Data Inputs'!H$28)+(S65*'Data Inputs'!J$28)+(U65*'Data Inputs'!L$28)</f>
        <v>#VALUE!</v>
      </c>
    </row>
    <row r="66" spans="1:22" x14ac:dyDescent="0.2">
      <c r="A66" s="56" t="s">
        <v>91</v>
      </c>
      <c r="B66" s="57"/>
      <c r="C66" s="58"/>
      <c r="D66" s="59"/>
      <c r="E66" s="54" t="str">
        <f>IF(D66="","",D66*INDEX('Data Inputs'!C$6:C$11,MATCH(C66,Energy)))</f>
        <v/>
      </c>
      <c r="F66" s="60" t="str">
        <f>IF(D66="","", D66*INDEX('Data Inputs'!E$6:E$11,MATCH(C66,Energy)))</f>
        <v/>
      </c>
      <c r="G66" s="58"/>
      <c r="H66" s="58"/>
      <c r="I66" s="58"/>
      <c r="J66" s="61"/>
      <c r="K66" s="62"/>
      <c r="L66" s="62"/>
      <c r="M66" s="58"/>
      <c r="N66" s="63"/>
      <c r="O66" s="64" t="e">
        <f t="shared" si="0"/>
        <v>#VALUE!</v>
      </c>
      <c r="P66" s="65" t="e">
        <f>IF(AND(O66&lt;'Data Inputs'!D$23,O66&gt;='Data Inputs'!B$23),'Data Inputs'!A$23, IF(AND(O66&lt;'Data Inputs'!D$24,O66&gt;='Data Inputs'!B$24),'Data Inputs'!A$24, IF(AND(O66&lt;'Data Inputs'!D$25,O66&gt;='Data Inputs'!B$25),'Data Inputs'!A$25, IF(AND(O66&lt;='Data Inputs'!D$26,O66&gt;='Data Inputs'!B$26),'Data Inputs'!A$26, IF(O66&gt;'Data Inputs'!D$26,'Data Inputs'!A$27, 0)))))</f>
        <v>#VALUE!</v>
      </c>
      <c r="Q66" s="65">
        <f>IF(AND(N66&lt;'Data Inputs'!H$23,N66&gt;='Data Inputs'!F$23),'Data Inputs'!A$23, IF(AND(N66&lt;'Data Inputs'!H$24,N66&gt;='Data Inputs'!F$24),'Data Inputs'!A$24, IF(AND(N66&lt;'Data Inputs'!H$25,N66&gt;='Data Inputs'!F$25),'Data Inputs'!A$25, IF(AND(N66&lt;='Data Inputs'!H$26,N66&gt;='Data Inputs'!F$26),'Data Inputs'!A$26, IF(N66&gt;'Data Inputs'!H$26,'Data Inputs'!A$27, 0)))))</f>
        <v>100</v>
      </c>
      <c r="R66" s="58"/>
      <c r="S66" s="52" t="str">
        <f>IF(R66='Data Inputs'!I$23,'Data Inputs'!A$23,IF(R66='Data Inputs'!I$24,'Data Inputs'!A$24, IF(R66='Data Inputs'!I$25,'Data Inputs'!A$25, IF(R66='Data Inputs'!I$26,'Data Inputs'!A$26, IF(R66='Data Inputs'!I$27,'Data Inputs'!A$27, "")))))</f>
        <v/>
      </c>
      <c r="T66" s="58"/>
      <c r="U66" s="52" t="str">
        <f>IF(T66='Data Inputs'!K$23,'Data Inputs'!A$23,IF(T66='Data Inputs'!K$24,'Data Inputs'!A$24, IF(T66='Data Inputs'!K$25,'Data Inputs'!A$25, IF(T66='Data Inputs'!K$26,'Data Inputs'!A$26, IF(T66='Data Inputs'!K$27,'Data Inputs'!A$27, "")))))</f>
        <v/>
      </c>
      <c r="V66" s="66" t="e">
        <f>(P66*'Data Inputs'!D$28)+(Q66*'Data Inputs'!H$28)+(S66*'Data Inputs'!J$28)+(U66*'Data Inputs'!L$28)</f>
        <v>#VALUE!</v>
      </c>
    </row>
    <row r="67" spans="1:22" x14ac:dyDescent="0.2">
      <c r="A67" s="56" t="s">
        <v>92</v>
      </c>
      <c r="B67" s="57"/>
      <c r="C67" s="58"/>
      <c r="D67" s="59"/>
      <c r="E67" s="54" t="str">
        <f>IF(D67="","",D67*INDEX('Data Inputs'!C$6:C$11,MATCH(C67,Energy)))</f>
        <v/>
      </c>
      <c r="F67" s="60" t="str">
        <f>IF(D67="","", D67*INDEX('Data Inputs'!E$6:E$11,MATCH(C67,Energy)))</f>
        <v/>
      </c>
      <c r="G67" s="58"/>
      <c r="H67" s="58"/>
      <c r="I67" s="58"/>
      <c r="J67" s="61"/>
      <c r="K67" s="62"/>
      <c r="L67" s="62"/>
      <c r="M67" s="58"/>
      <c r="N67" s="63"/>
      <c r="O67" s="64" t="e">
        <f t="shared" si="0"/>
        <v>#VALUE!</v>
      </c>
      <c r="P67" s="65" t="e">
        <f>IF(AND(O67&lt;'Data Inputs'!D$23,O67&gt;='Data Inputs'!B$23),'Data Inputs'!A$23, IF(AND(O67&lt;'Data Inputs'!D$24,O67&gt;='Data Inputs'!B$24),'Data Inputs'!A$24, IF(AND(O67&lt;'Data Inputs'!D$25,O67&gt;='Data Inputs'!B$25),'Data Inputs'!A$25, IF(AND(O67&lt;='Data Inputs'!D$26,O67&gt;='Data Inputs'!B$26),'Data Inputs'!A$26, IF(O67&gt;'Data Inputs'!D$26,'Data Inputs'!A$27, 0)))))</f>
        <v>#VALUE!</v>
      </c>
      <c r="Q67" s="65">
        <f>IF(AND(N67&lt;'Data Inputs'!H$23,N67&gt;='Data Inputs'!F$23),'Data Inputs'!A$23, IF(AND(N67&lt;'Data Inputs'!H$24,N67&gt;='Data Inputs'!F$24),'Data Inputs'!A$24, IF(AND(N67&lt;'Data Inputs'!H$25,N67&gt;='Data Inputs'!F$25),'Data Inputs'!A$25, IF(AND(N67&lt;='Data Inputs'!H$26,N67&gt;='Data Inputs'!F$26),'Data Inputs'!A$26, IF(N67&gt;'Data Inputs'!H$26,'Data Inputs'!A$27, 0)))))</f>
        <v>100</v>
      </c>
      <c r="R67" s="58"/>
      <c r="S67" s="52" t="str">
        <f>IF(R67='Data Inputs'!I$23,'Data Inputs'!A$23,IF(R67='Data Inputs'!I$24,'Data Inputs'!A$24, IF(R67='Data Inputs'!I$25,'Data Inputs'!A$25, IF(R67='Data Inputs'!I$26,'Data Inputs'!A$26, IF(R67='Data Inputs'!I$27,'Data Inputs'!A$27, "")))))</f>
        <v/>
      </c>
      <c r="T67" s="58"/>
      <c r="U67" s="52" t="str">
        <f>IF(T67='Data Inputs'!K$23,'Data Inputs'!A$23,IF(T67='Data Inputs'!K$24,'Data Inputs'!A$24, IF(T67='Data Inputs'!K$25,'Data Inputs'!A$25, IF(T67='Data Inputs'!K$26,'Data Inputs'!A$26, IF(T67='Data Inputs'!K$27,'Data Inputs'!A$27, "")))))</f>
        <v/>
      </c>
      <c r="V67" s="66" t="e">
        <f>(P67*'Data Inputs'!D$28)+(Q67*'Data Inputs'!H$28)+(S67*'Data Inputs'!J$28)+(U67*'Data Inputs'!L$28)</f>
        <v>#VALUE!</v>
      </c>
    </row>
    <row r="68" spans="1:22" x14ac:dyDescent="0.2">
      <c r="A68" s="56" t="s">
        <v>93</v>
      </c>
      <c r="B68" s="57"/>
      <c r="C68" s="58"/>
      <c r="D68" s="59"/>
      <c r="E68" s="54" t="str">
        <f>IF(D68="","",D68*INDEX('Data Inputs'!C$6:C$11,MATCH(C68,Energy)))</f>
        <v/>
      </c>
      <c r="F68" s="60" t="str">
        <f>IF(D68="","", D68*INDEX('Data Inputs'!E$6:E$11,MATCH(C68,Energy)))</f>
        <v/>
      </c>
      <c r="G68" s="58"/>
      <c r="H68" s="58"/>
      <c r="I68" s="58"/>
      <c r="J68" s="61"/>
      <c r="K68" s="62"/>
      <c r="L68" s="62"/>
      <c r="M68" s="58"/>
      <c r="N68" s="63"/>
      <c r="O68" s="64" t="e">
        <f t="shared" si="0"/>
        <v>#VALUE!</v>
      </c>
      <c r="P68" s="65" t="e">
        <f>IF(AND(O68&lt;'Data Inputs'!D$23,O68&gt;='Data Inputs'!B$23),'Data Inputs'!A$23, IF(AND(O68&lt;'Data Inputs'!D$24,O68&gt;='Data Inputs'!B$24),'Data Inputs'!A$24, IF(AND(O68&lt;'Data Inputs'!D$25,O68&gt;='Data Inputs'!B$25),'Data Inputs'!A$25, IF(AND(O68&lt;='Data Inputs'!D$26,O68&gt;='Data Inputs'!B$26),'Data Inputs'!A$26, IF(O68&gt;'Data Inputs'!D$26,'Data Inputs'!A$27, 0)))))</f>
        <v>#VALUE!</v>
      </c>
      <c r="Q68" s="65">
        <f>IF(AND(N68&lt;'Data Inputs'!H$23,N68&gt;='Data Inputs'!F$23),'Data Inputs'!A$23, IF(AND(N68&lt;'Data Inputs'!H$24,N68&gt;='Data Inputs'!F$24),'Data Inputs'!A$24, IF(AND(N68&lt;'Data Inputs'!H$25,N68&gt;='Data Inputs'!F$25),'Data Inputs'!A$25, IF(AND(N68&lt;='Data Inputs'!H$26,N68&gt;='Data Inputs'!F$26),'Data Inputs'!A$26, IF(N68&gt;'Data Inputs'!H$26,'Data Inputs'!A$27, 0)))))</f>
        <v>100</v>
      </c>
      <c r="R68" s="58"/>
      <c r="S68" s="52" t="str">
        <f>IF(R68='Data Inputs'!I$23,'Data Inputs'!A$23,IF(R68='Data Inputs'!I$24,'Data Inputs'!A$24, IF(R68='Data Inputs'!I$25,'Data Inputs'!A$25, IF(R68='Data Inputs'!I$26,'Data Inputs'!A$26, IF(R68='Data Inputs'!I$27,'Data Inputs'!A$27, "")))))</f>
        <v/>
      </c>
      <c r="T68" s="58"/>
      <c r="U68" s="52" t="str">
        <f>IF(T68='Data Inputs'!K$23,'Data Inputs'!A$23,IF(T68='Data Inputs'!K$24,'Data Inputs'!A$24, IF(T68='Data Inputs'!K$25,'Data Inputs'!A$25, IF(T68='Data Inputs'!K$26,'Data Inputs'!A$26, IF(T68='Data Inputs'!K$27,'Data Inputs'!A$27, "")))))</f>
        <v/>
      </c>
      <c r="V68" s="66" t="e">
        <f>(P68*'Data Inputs'!D$28)+(Q68*'Data Inputs'!H$28)+(S68*'Data Inputs'!J$28)+(U68*'Data Inputs'!L$28)</f>
        <v>#VALUE!</v>
      </c>
    </row>
    <row r="69" spans="1:22" x14ac:dyDescent="0.2">
      <c r="A69" s="56" t="s">
        <v>94</v>
      </c>
      <c r="B69" s="57"/>
      <c r="C69" s="58"/>
      <c r="D69" s="59"/>
      <c r="E69" s="54" t="str">
        <f>IF(D69="","",D69*INDEX('Data Inputs'!C$6:C$11,MATCH(C69,Energy)))</f>
        <v/>
      </c>
      <c r="F69" s="60" t="str">
        <f>IF(D69="","", D69*INDEX('Data Inputs'!E$6:E$11,MATCH(C69,Energy)))</f>
        <v/>
      </c>
      <c r="G69" s="58"/>
      <c r="H69" s="58"/>
      <c r="I69" s="58"/>
      <c r="J69" s="61"/>
      <c r="K69" s="62"/>
      <c r="L69" s="62"/>
      <c r="M69" s="58"/>
      <c r="N69" s="63"/>
      <c r="O69" s="64" t="e">
        <f t="shared" si="0"/>
        <v>#VALUE!</v>
      </c>
      <c r="P69" s="65" t="e">
        <f>IF(AND(O69&lt;'Data Inputs'!D$23,O69&gt;='Data Inputs'!B$23),'Data Inputs'!A$23, IF(AND(O69&lt;'Data Inputs'!D$24,O69&gt;='Data Inputs'!B$24),'Data Inputs'!A$24, IF(AND(O69&lt;'Data Inputs'!D$25,O69&gt;='Data Inputs'!B$25),'Data Inputs'!A$25, IF(AND(O69&lt;='Data Inputs'!D$26,O69&gt;='Data Inputs'!B$26),'Data Inputs'!A$26, IF(O69&gt;'Data Inputs'!D$26,'Data Inputs'!A$27, 0)))))</f>
        <v>#VALUE!</v>
      </c>
      <c r="Q69" s="65">
        <f>IF(AND(N69&lt;'Data Inputs'!H$23,N69&gt;='Data Inputs'!F$23),'Data Inputs'!A$23, IF(AND(N69&lt;'Data Inputs'!H$24,N69&gt;='Data Inputs'!F$24),'Data Inputs'!A$24, IF(AND(N69&lt;'Data Inputs'!H$25,N69&gt;='Data Inputs'!F$25),'Data Inputs'!A$25, IF(AND(N69&lt;='Data Inputs'!H$26,N69&gt;='Data Inputs'!F$26),'Data Inputs'!A$26, IF(N69&gt;'Data Inputs'!H$26,'Data Inputs'!A$27, 0)))))</f>
        <v>100</v>
      </c>
      <c r="R69" s="58"/>
      <c r="S69" s="52" t="str">
        <f>IF(R69='Data Inputs'!I$23,'Data Inputs'!A$23,IF(R69='Data Inputs'!I$24,'Data Inputs'!A$24, IF(R69='Data Inputs'!I$25,'Data Inputs'!A$25, IF(R69='Data Inputs'!I$26,'Data Inputs'!A$26, IF(R69='Data Inputs'!I$27,'Data Inputs'!A$27, "")))))</f>
        <v/>
      </c>
      <c r="T69" s="58"/>
      <c r="U69" s="52" t="str">
        <f>IF(T69='Data Inputs'!K$23,'Data Inputs'!A$23,IF(T69='Data Inputs'!K$24,'Data Inputs'!A$24, IF(T69='Data Inputs'!K$25,'Data Inputs'!A$25, IF(T69='Data Inputs'!K$26,'Data Inputs'!A$26, IF(T69='Data Inputs'!K$27,'Data Inputs'!A$27, "")))))</f>
        <v/>
      </c>
      <c r="V69" s="66" t="e">
        <f>(P69*'Data Inputs'!D$28)+(Q69*'Data Inputs'!H$28)+(S69*'Data Inputs'!J$28)+(U69*'Data Inputs'!L$28)</f>
        <v>#VALUE!</v>
      </c>
    </row>
    <row r="70" spans="1:22" x14ac:dyDescent="0.2">
      <c r="A70" s="56" t="s">
        <v>95</v>
      </c>
      <c r="B70" s="57"/>
      <c r="C70" s="58"/>
      <c r="D70" s="59"/>
      <c r="E70" s="54" t="str">
        <f>IF(D70="","",D70*INDEX('Data Inputs'!C$6:C$11,MATCH(C70,Energy)))</f>
        <v/>
      </c>
      <c r="F70" s="60" t="str">
        <f>IF(D70="","", D70*INDEX('Data Inputs'!E$6:E$11,MATCH(C70,Energy)))</f>
        <v/>
      </c>
      <c r="G70" s="58"/>
      <c r="H70" s="58"/>
      <c r="I70" s="58"/>
      <c r="J70" s="61"/>
      <c r="K70" s="62"/>
      <c r="L70" s="62"/>
      <c r="M70" s="58"/>
      <c r="N70" s="63"/>
      <c r="O70" s="64" t="e">
        <f t="shared" si="0"/>
        <v>#VALUE!</v>
      </c>
      <c r="P70" s="65" t="e">
        <f>IF(AND(O70&lt;'Data Inputs'!D$23,O70&gt;='Data Inputs'!B$23),'Data Inputs'!A$23, IF(AND(O70&lt;'Data Inputs'!D$24,O70&gt;='Data Inputs'!B$24),'Data Inputs'!A$24, IF(AND(O70&lt;'Data Inputs'!D$25,O70&gt;='Data Inputs'!B$25),'Data Inputs'!A$25, IF(AND(O70&lt;='Data Inputs'!D$26,O70&gt;='Data Inputs'!B$26),'Data Inputs'!A$26, IF(O70&gt;'Data Inputs'!D$26,'Data Inputs'!A$27, 0)))))</f>
        <v>#VALUE!</v>
      </c>
      <c r="Q70" s="65">
        <f>IF(AND(N70&lt;'Data Inputs'!H$23,N70&gt;='Data Inputs'!F$23),'Data Inputs'!A$23, IF(AND(N70&lt;'Data Inputs'!H$24,N70&gt;='Data Inputs'!F$24),'Data Inputs'!A$24, IF(AND(N70&lt;'Data Inputs'!H$25,N70&gt;='Data Inputs'!F$25),'Data Inputs'!A$25, IF(AND(N70&lt;='Data Inputs'!H$26,N70&gt;='Data Inputs'!F$26),'Data Inputs'!A$26, IF(N70&gt;'Data Inputs'!H$26,'Data Inputs'!A$27, 0)))))</f>
        <v>100</v>
      </c>
      <c r="R70" s="58"/>
      <c r="S70" s="52" t="str">
        <f>IF(R70='Data Inputs'!I$23,'Data Inputs'!A$23,IF(R70='Data Inputs'!I$24,'Data Inputs'!A$24, IF(R70='Data Inputs'!I$25,'Data Inputs'!A$25, IF(R70='Data Inputs'!I$26,'Data Inputs'!A$26, IF(R70='Data Inputs'!I$27,'Data Inputs'!A$27, "")))))</f>
        <v/>
      </c>
      <c r="T70" s="58"/>
      <c r="U70" s="52" t="str">
        <f>IF(T70='Data Inputs'!K$23,'Data Inputs'!A$23,IF(T70='Data Inputs'!K$24,'Data Inputs'!A$24, IF(T70='Data Inputs'!K$25,'Data Inputs'!A$25, IF(T70='Data Inputs'!K$26,'Data Inputs'!A$26, IF(T70='Data Inputs'!K$27,'Data Inputs'!A$27, "")))))</f>
        <v/>
      </c>
      <c r="V70" s="66" t="e">
        <f>(P70*'Data Inputs'!D$28)+(Q70*'Data Inputs'!H$28)+(S70*'Data Inputs'!J$28)+(U70*'Data Inputs'!L$28)</f>
        <v>#VALUE!</v>
      </c>
    </row>
    <row r="71" spans="1:22" x14ac:dyDescent="0.2">
      <c r="A71" s="56" t="s">
        <v>96</v>
      </c>
      <c r="B71" s="57"/>
      <c r="C71" s="58"/>
      <c r="D71" s="59"/>
      <c r="E71" s="54" t="str">
        <f>IF(D71="","",D71*INDEX('Data Inputs'!C$6:C$11,MATCH(C71,Energy)))</f>
        <v/>
      </c>
      <c r="F71" s="60" t="str">
        <f>IF(D71="","", D71*INDEX('Data Inputs'!E$6:E$11,MATCH(C71,Energy)))</f>
        <v/>
      </c>
      <c r="G71" s="58"/>
      <c r="H71" s="58"/>
      <c r="I71" s="58"/>
      <c r="J71" s="61"/>
      <c r="K71" s="62"/>
      <c r="L71" s="62"/>
      <c r="M71" s="58"/>
      <c r="N71" s="63"/>
      <c r="O71" s="64" t="e">
        <f t="shared" si="0"/>
        <v>#VALUE!</v>
      </c>
      <c r="P71" s="65" t="e">
        <f>IF(AND(O71&lt;'Data Inputs'!D$23,O71&gt;='Data Inputs'!B$23),'Data Inputs'!A$23, IF(AND(O71&lt;'Data Inputs'!D$24,O71&gt;='Data Inputs'!B$24),'Data Inputs'!A$24, IF(AND(O71&lt;'Data Inputs'!D$25,O71&gt;='Data Inputs'!B$25),'Data Inputs'!A$25, IF(AND(O71&lt;='Data Inputs'!D$26,O71&gt;='Data Inputs'!B$26),'Data Inputs'!A$26, IF(O71&gt;'Data Inputs'!D$26,'Data Inputs'!A$27, 0)))))</f>
        <v>#VALUE!</v>
      </c>
      <c r="Q71" s="65">
        <f>IF(AND(N71&lt;'Data Inputs'!H$23,N71&gt;='Data Inputs'!F$23),'Data Inputs'!A$23, IF(AND(N71&lt;'Data Inputs'!H$24,N71&gt;='Data Inputs'!F$24),'Data Inputs'!A$24, IF(AND(N71&lt;'Data Inputs'!H$25,N71&gt;='Data Inputs'!F$25),'Data Inputs'!A$25, IF(AND(N71&lt;='Data Inputs'!H$26,N71&gt;='Data Inputs'!F$26),'Data Inputs'!A$26, IF(N71&gt;'Data Inputs'!H$26,'Data Inputs'!A$27, 0)))))</f>
        <v>100</v>
      </c>
      <c r="R71" s="58"/>
      <c r="S71" s="52" t="str">
        <f>IF(R71='Data Inputs'!I$23,'Data Inputs'!A$23,IF(R71='Data Inputs'!I$24,'Data Inputs'!A$24, IF(R71='Data Inputs'!I$25,'Data Inputs'!A$25, IF(R71='Data Inputs'!I$26,'Data Inputs'!A$26, IF(R71='Data Inputs'!I$27,'Data Inputs'!A$27, "")))))</f>
        <v/>
      </c>
      <c r="T71" s="58"/>
      <c r="U71" s="52" t="str">
        <f>IF(T71='Data Inputs'!K$23,'Data Inputs'!A$23,IF(T71='Data Inputs'!K$24,'Data Inputs'!A$24, IF(T71='Data Inputs'!K$25,'Data Inputs'!A$25, IF(T71='Data Inputs'!K$26,'Data Inputs'!A$26, IF(T71='Data Inputs'!K$27,'Data Inputs'!A$27, "")))))</f>
        <v/>
      </c>
      <c r="V71" s="66" t="e">
        <f>(P71*'Data Inputs'!D$28)+(Q71*'Data Inputs'!H$28)+(S71*'Data Inputs'!J$28)+(U71*'Data Inputs'!L$28)</f>
        <v>#VALUE!</v>
      </c>
    </row>
    <row r="72" spans="1:22" x14ac:dyDescent="0.2">
      <c r="A72" s="56" t="s">
        <v>97</v>
      </c>
      <c r="B72" s="57"/>
      <c r="C72" s="58"/>
      <c r="D72" s="59"/>
      <c r="E72" s="54" t="str">
        <f>IF(D72="","",D72*INDEX('Data Inputs'!C$6:C$11,MATCH(C72,Energy)))</f>
        <v/>
      </c>
      <c r="F72" s="60" t="str">
        <f>IF(D72="","", D72*INDEX('Data Inputs'!E$6:E$11,MATCH(C72,Energy)))</f>
        <v/>
      </c>
      <c r="G72" s="58"/>
      <c r="H72" s="58"/>
      <c r="I72" s="58"/>
      <c r="J72" s="61"/>
      <c r="K72" s="62"/>
      <c r="L72" s="62"/>
      <c r="M72" s="58"/>
      <c r="N72" s="63"/>
      <c r="O72" s="64" t="e">
        <f t="shared" ref="O72:O106" si="3">N72/E72</f>
        <v>#VALUE!</v>
      </c>
      <c r="P72" s="65" t="e">
        <f>IF(AND(O72&lt;'Data Inputs'!D$23,O72&gt;='Data Inputs'!B$23),'Data Inputs'!A$23, IF(AND(O72&lt;'Data Inputs'!D$24,O72&gt;='Data Inputs'!B$24),'Data Inputs'!A$24, IF(AND(O72&lt;'Data Inputs'!D$25,O72&gt;='Data Inputs'!B$25),'Data Inputs'!A$25, IF(AND(O72&lt;='Data Inputs'!D$26,O72&gt;='Data Inputs'!B$26),'Data Inputs'!A$26, IF(O72&gt;'Data Inputs'!D$26,'Data Inputs'!A$27, 0)))))</f>
        <v>#VALUE!</v>
      </c>
      <c r="Q72" s="65">
        <f>IF(AND(N72&lt;'Data Inputs'!H$23,N72&gt;='Data Inputs'!F$23),'Data Inputs'!A$23, IF(AND(N72&lt;'Data Inputs'!H$24,N72&gt;='Data Inputs'!F$24),'Data Inputs'!A$24, IF(AND(N72&lt;'Data Inputs'!H$25,N72&gt;='Data Inputs'!F$25),'Data Inputs'!A$25, IF(AND(N72&lt;='Data Inputs'!H$26,N72&gt;='Data Inputs'!F$26),'Data Inputs'!A$26, IF(N72&gt;'Data Inputs'!H$26,'Data Inputs'!A$27, 0)))))</f>
        <v>100</v>
      </c>
      <c r="R72" s="58"/>
      <c r="S72" s="52" t="str">
        <f>IF(R72='Data Inputs'!I$23,'Data Inputs'!A$23,IF(R72='Data Inputs'!I$24,'Data Inputs'!A$24, IF(R72='Data Inputs'!I$25,'Data Inputs'!A$25, IF(R72='Data Inputs'!I$26,'Data Inputs'!A$26, IF(R72='Data Inputs'!I$27,'Data Inputs'!A$27, "")))))</f>
        <v/>
      </c>
      <c r="T72" s="58"/>
      <c r="U72" s="52" t="str">
        <f>IF(T72='Data Inputs'!K$23,'Data Inputs'!A$23,IF(T72='Data Inputs'!K$24,'Data Inputs'!A$24, IF(T72='Data Inputs'!K$25,'Data Inputs'!A$25, IF(T72='Data Inputs'!K$26,'Data Inputs'!A$26, IF(T72='Data Inputs'!K$27,'Data Inputs'!A$27, "")))))</f>
        <v/>
      </c>
      <c r="V72" s="66" t="e">
        <f>(P72*'Data Inputs'!D$28)+(Q72*'Data Inputs'!H$28)+(S72*'Data Inputs'!J$28)+(U72*'Data Inputs'!L$28)</f>
        <v>#VALUE!</v>
      </c>
    </row>
    <row r="73" spans="1:22" x14ac:dyDescent="0.2">
      <c r="A73" s="56" t="s">
        <v>98</v>
      </c>
      <c r="B73" s="57"/>
      <c r="C73" s="58"/>
      <c r="D73" s="59"/>
      <c r="E73" s="54" t="str">
        <f>IF(D73="","",D73*INDEX('Data Inputs'!C$6:C$11,MATCH(C73,Energy)))</f>
        <v/>
      </c>
      <c r="F73" s="60" t="str">
        <f>IF(D73="","", D73*INDEX('Data Inputs'!E$6:E$11,MATCH(C73,Energy)))</f>
        <v/>
      </c>
      <c r="G73" s="58"/>
      <c r="H73" s="58"/>
      <c r="I73" s="58"/>
      <c r="J73" s="61"/>
      <c r="K73" s="62"/>
      <c r="L73" s="62"/>
      <c r="M73" s="58"/>
      <c r="N73" s="63"/>
      <c r="O73" s="64" t="e">
        <f t="shared" si="3"/>
        <v>#VALUE!</v>
      </c>
      <c r="P73" s="65" t="e">
        <f>IF(AND(O73&lt;'Data Inputs'!D$23,O73&gt;='Data Inputs'!B$23),'Data Inputs'!A$23, IF(AND(O73&lt;'Data Inputs'!D$24,O73&gt;='Data Inputs'!B$24),'Data Inputs'!A$24, IF(AND(O73&lt;'Data Inputs'!D$25,O73&gt;='Data Inputs'!B$25),'Data Inputs'!A$25, IF(AND(O73&lt;='Data Inputs'!D$26,O73&gt;='Data Inputs'!B$26),'Data Inputs'!A$26, IF(O73&gt;'Data Inputs'!D$26,'Data Inputs'!A$27, 0)))))</f>
        <v>#VALUE!</v>
      </c>
      <c r="Q73" s="65">
        <f>IF(AND(N73&lt;'Data Inputs'!H$23,N73&gt;='Data Inputs'!F$23),'Data Inputs'!A$23, IF(AND(N73&lt;'Data Inputs'!H$24,N73&gt;='Data Inputs'!F$24),'Data Inputs'!A$24, IF(AND(N73&lt;'Data Inputs'!H$25,N73&gt;='Data Inputs'!F$25),'Data Inputs'!A$25, IF(AND(N73&lt;='Data Inputs'!H$26,N73&gt;='Data Inputs'!F$26),'Data Inputs'!A$26, IF(N73&gt;'Data Inputs'!H$26,'Data Inputs'!A$27, 0)))))</f>
        <v>100</v>
      </c>
      <c r="R73" s="58"/>
      <c r="S73" s="52" t="str">
        <f>IF(R73='Data Inputs'!I$23,'Data Inputs'!A$23,IF(R73='Data Inputs'!I$24,'Data Inputs'!A$24, IF(R73='Data Inputs'!I$25,'Data Inputs'!A$25, IF(R73='Data Inputs'!I$26,'Data Inputs'!A$26, IF(R73='Data Inputs'!I$27,'Data Inputs'!A$27, "")))))</f>
        <v/>
      </c>
      <c r="T73" s="58"/>
      <c r="U73" s="52" t="str">
        <f>IF(T73='Data Inputs'!K$23,'Data Inputs'!A$23,IF(T73='Data Inputs'!K$24,'Data Inputs'!A$24, IF(T73='Data Inputs'!K$25,'Data Inputs'!A$25, IF(T73='Data Inputs'!K$26,'Data Inputs'!A$26, IF(T73='Data Inputs'!K$27,'Data Inputs'!A$27, "")))))</f>
        <v/>
      </c>
      <c r="V73" s="66" t="e">
        <f>(P73*'Data Inputs'!D$28)+(Q73*'Data Inputs'!H$28)+(S73*'Data Inputs'!J$28)+(U73*'Data Inputs'!L$28)</f>
        <v>#VALUE!</v>
      </c>
    </row>
    <row r="74" spans="1:22" x14ac:dyDescent="0.2">
      <c r="A74" s="56" t="s">
        <v>99</v>
      </c>
      <c r="B74" s="57"/>
      <c r="C74" s="58"/>
      <c r="D74" s="59"/>
      <c r="E74" s="54" t="str">
        <f>IF(D74="","",D74*INDEX('Data Inputs'!C$6:C$11,MATCH(C74,Energy)))</f>
        <v/>
      </c>
      <c r="F74" s="60" t="str">
        <f>IF(D74="","", D74*INDEX('Data Inputs'!E$6:E$11,MATCH(C74,Energy)))</f>
        <v/>
      </c>
      <c r="G74" s="58"/>
      <c r="H74" s="58"/>
      <c r="I74" s="58"/>
      <c r="J74" s="61"/>
      <c r="K74" s="62"/>
      <c r="L74" s="62"/>
      <c r="M74" s="58"/>
      <c r="N74" s="63"/>
      <c r="O74" s="64" t="e">
        <f t="shared" si="3"/>
        <v>#VALUE!</v>
      </c>
      <c r="P74" s="65" t="e">
        <f>IF(AND(O74&lt;'Data Inputs'!D$23,O74&gt;='Data Inputs'!B$23),'Data Inputs'!A$23, IF(AND(O74&lt;'Data Inputs'!D$24,O74&gt;='Data Inputs'!B$24),'Data Inputs'!A$24, IF(AND(O74&lt;'Data Inputs'!D$25,O74&gt;='Data Inputs'!B$25),'Data Inputs'!A$25, IF(AND(O74&lt;='Data Inputs'!D$26,O74&gt;='Data Inputs'!B$26),'Data Inputs'!A$26, IF(O74&gt;'Data Inputs'!D$26,'Data Inputs'!A$27, 0)))))</f>
        <v>#VALUE!</v>
      </c>
      <c r="Q74" s="65">
        <f>IF(AND(N74&lt;'Data Inputs'!H$23,N74&gt;='Data Inputs'!F$23),'Data Inputs'!A$23, IF(AND(N74&lt;'Data Inputs'!H$24,N74&gt;='Data Inputs'!F$24),'Data Inputs'!A$24, IF(AND(N74&lt;'Data Inputs'!H$25,N74&gt;='Data Inputs'!F$25),'Data Inputs'!A$25, IF(AND(N74&lt;='Data Inputs'!H$26,N74&gt;='Data Inputs'!F$26),'Data Inputs'!A$26, IF(N74&gt;'Data Inputs'!H$26,'Data Inputs'!A$27, 0)))))</f>
        <v>100</v>
      </c>
      <c r="R74" s="58"/>
      <c r="S74" s="52" t="str">
        <f>IF(R74='Data Inputs'!I$23,'Data Inputs'!A$23,IF(R74='Data Inputs'!I$24,'Data Inputs'!A$24, IF(R74='Data Inputs'!I$25,'Data Inputs'!A$25, IF(R74='Data Inputs'!I$26,'Data Inputs'!A$26, IF(R74='Data Inputs'!I$27,'Data Inputs'!A$27, "")))))</f>
        <v/>
      </c>
      <c r="T74" s="58"/>
      <c r="U74" s="52" t="str">
        <f>IF(T74='Data Inputs'!K$23,'Data Inputs'!A$23,IF(T74='Data Inputs'!K$24,'Data Inputs'!A$24, IF(T74='Data Inputs'!K$25,'Data Inputs'!A$25, IF(T74='Data Inputs'!K$26,'Data Inputs'!A$26, IF(T74='Data Inputs'!K$27,'Data Inputs'!A$27, "")))))</f>
        <v/>
      </c>
      <c r="V74" s="66" t="e">
        <f>(P74*'Data Inputs'!D$28)+(Q74*'Data Inputs'!H$28)+(S74*'Data Inputs'!J$28)+(U74*'Data Inputs'!L$28)</f>
        <v>#VALUE!</v>
      </c>
    </row>
    <row r="75" spans="1:22" x14ac:dyDescent="0.2">
      <c r="A75" s="56" t="s">
        <v>100</v>
      </c>
      <c r="B75" s="57"/>
      <c r="C75" s="58"/>
      <c r="D75" s="59"/>
      <c r="E75" s="54" t="str">
        <f>IF(D75="","",D75*INDEX('Data Inputs'!C$6:C$11,MATCH(C75,Energy)))</f>
        <v/>
      </c>
      <c r="F75" s="60" t="str">
        <f>IF(D75="","", D75*INDEX('Data Inputs'!E$6:E$11,MATCH(C75,Energy)))</f>
        <v/>
      </c>
      <c r="G75" s="58"/>
      <c r="H75" s="58"/>
      <c r="I75" s="58"/>
      <c r="J75" s="61"/>
      <c r="K75" s="62"/>
      <c r="L75" s="62"/>
      <c r="M75" s="58"/>
      <c r="N75" s="63"/>
      <c r="O75" s="64" t="e">
        <f t="shared" si="3"/>
        <v>#VALUE!</v>
      </c>
      <c r="P75" s="65" t="e">
        <f>IF(AND(O75&lt;'Data Inputs'!D$23,O75&gt;='Data Inputs'!B$23),'Data Inputs'!A$23, IF(AND(O75&lt;'Data Inputs'!D$24,O75&gt;='Data Inputs'!B$24),'Data Inputs'!A$24, IF(AND(O75&lt;'Data Inputs'!D$25,O75&gt;='Data Inputs'!B$25),'Data Inputs'!A$25, IF(AND(O75&lt;='Data Inputs'!D$26,O75&gt;='Data Inputs'!B$26),'Data Inputs'!A$26, IF(O75&gt;'Data Inputs'!D$26,'Data Inputs'!A$27, 0)))))</f>
        <v>#VALUE!</v>
      </c>
      <c r="Q75" s="65">
        <f>IF(AND(N75&lt;'Data Inputs'!H$23,N75&gt;='Data Inputs'!F$23),'Data Inputs'!A$23, IF(AND(N75&lt;'Data Inputs'!H$24,N75&gt;='Data Inputs'!F$24),'Data Inputs'!A$24, IF(AND(N75&lt;'Data Inputs'!H$25,N75&gt;='Data Inputs'!F$25),'Data Inputs'!A$25, IF(AND(N75&lt;='Data Inputs'!H$26,N75&gt;='Data Inputs'!F$26),'Data Inputs'!A$26, IF(N75&gt;'Data Inputs'!H$26,'Data Inputs'!A$27, 0)))))</f>
        <v>100</v>
      </c>
      <c r="R75" s="58"/>
      <c r="S75" s="52" t="str">
        <f>IF(R75='Data Inputs'!I$23,'Data Inputs'!A$23,IF(R75='Data Inputs'!I$24,'Data Inputs'!A$24, IF(R75='Data Inputs'!I$25,'Data Inputs'!A$25, IF(R75='Data Inputs'!I$26,'Data Inputs'!A$26, IF(R75='Data Inputs'!I$27,'Data Inputs'!A$27, "")))))</f>
        <v/>
      </c>
      <c r="T75" s="58"/>
      <c r="U75" s="52" t="str">
        <f>IF(T75='Data Inputs'!K$23,'Data Inputs'!A$23,IF(T75='Data Inputs'!K$24,'Data Inputs'!A$24, IF(T75='Data Inputs'!K$25,'Data Inputs'!A$25, IF(T75='Data Inputs'!K$26,'Data Inputs'!A$26, IF(T75='Data Inputs'!K$27,'Data Inputs'!A$27, "")))))</f>
        <v/>
      </c>
      <c r="V75" s="66" t="e">
        <f>(P75*'Data Inputs'!D$28)+(Q75*'Data Inputs'!H$28)+(S75*'Data Inputs'!J$28)+(U75*'Data Inputs'!L$28)</f>
        <v>#VALUE!</v>
      </c>
    </row>
    <row r="76" spans="1:22" x14ac:dyDescent="0.2">
      <c r="A76" s="56" t="s">
        <v>101</v>
      </c>
      <c r="B76" s="57"/>
      <c r="C76" s="58"/>
      <c r="D76" s="59"/>
      <c r="E76" s="54" t="str">
        <f>IF(D76="","",D76*INDEX('Data Inputs'!C$6:C$11,MATCH(C76,Energy)))</f>
        <v/>
      </c>
      <c r="F76" s="60" t="str">
        <f>IF(D76="","", D76*INDEX('Data Inputs'!E$6:E$11,MATCH(C76,Energy)))</f>
        <v/>
      </c>
      <c r="G76" s="58"/>
      <c r="H76" s="58"/>
      <c r="I76" s="58"/>
      <c r="J76" s="61"/>
      <c r="K76" s="62"/>
      <c r="L76" s="62"/>
      <c r="M76" s="58"/>
      <c r="N76" s="63"/>
      <c r="O76" s="64" t="e">
        <f t="shared" si="3"/>
        <v>#VALUE!</v>
      </c>
      <c r="P76" s="65" t="e">
        <f>IF(AND(O76&lt;'Data Inputs'!D$23,O76&gt;='Data Inputs'!B$23),'Data Inputs'!A$23, IF(AND(O76&lt;'Data Inputs'!D$24,O76&gt;='Data Inputs'!B$24),'Data Inputs'!A$24, IF(AND(O76&lt;'Data Inputs'!D$25,O76&gt;='Data Inputs'!B$25),'Data Inputs'!A$25, IF(AND(O76&lt;='Data Inputs'!D$26,O76&gt;='Data Inputs'!B$26),'Data Inputs'!A$26, IF(O76&gt;'Data Inputs'!D$26,'Data Inputs'!A$27, 0)))))</f>
        <v>#VALUE!</v>
      </c>
      <c r="Q76" s="65">
        <f>IF(AND(N76&lt;'Data Inputs'!H$23,N76&gt;='Data Inputs'!F$23),'Data Inputs'!A$23, IF(AND(N76&lt;'Data Inputs'!H$24,N76&gt;='Data Inputs'!F$24),'Data Inputs'!A$24, IF(AND(N76&lt;'Data Inputs'!H$25,N76&gt;='Data Inputs'!F$25),'Data Inputs'!A$25, IF(AND(N76&lt;='Data Inputs'!H$26,N76&gt;='Data Inputs'!F$26),'Data Inputs'!A$26, IF(N76&gt;'Data Inputs'!H$26,'Data Inputs'!A$27, 0)))))</f>
        <v>100</v>
      </c>
      <c r="R76" s="58"/>
      <c r="S76" s="52" t="str">
        <f>IF(R76='Data Inputs'!I$23,'Data Inputs'!A$23,IF(R76='Data Inputs'!I$24,'Data Inputs'!A$24, IF(R76='Data Inputs'!I$25,'Data Inputs'!A$25, IF(R76='Data Inputs'!I$26,'Data Inputs'!A$26, IF(R76='Data Inputs'!I$27,'Data Inputs'!A$27, "")))))</f>
        <v/>
      </c>
      <c r="T76" s="58"/>
      <c r="U76" s="52" t="str">
        <f>IF(T76='Data Inputs'!K$23,'Data Inputs'!A$23,IF(T76='Data Inputs'!K$24,'Data Inputs'!A$24, IF(T76='Data Inputs'!K$25,'Data Inputs'!A$25, IF(T76='Data Inputs'!K$26,'Data Inputs'!A$26, IF(T76='Data Inputs'!K$27,'Data Inputs'!A$27, "")))))</f>
        <v/>
      </c>
      <c r="V76" s="66" t="e">
        <f>(P76*'Data Inputs'!D$28)+(Q76*'Data Inputs'!H$28)+(S76*'Data Inputs'!J$28)+(U76*'Data Inputs'!L$28)</f>
        <v>#VALUE!</v>
      </c>
    </row>
    <row r="77" spans="1:22" x14ac:dyDescent="0.2">
      <c r="A77" s="56" t="s">
        <v>102</v>
      </c>
      <c r="B77" s="57"/>
      <c r="C77" s="58"/>
      <c r="D77" s="59"/>
      <c r="E77" s="54" t="str">
        <f>IF(D77="","",D77*INDEX('Data Inputs'!C$6:C$11,MATCH(C77,Energy)))</f>
        <v/>
      </c>
      <c r="F77" s="60" t="str">
        <f>IF(D77="","", D77*INDEX('Data Inputs'!E$6:E$11,MATCH(C77,Energy)))</f>
        <v/>
      </c>
      <c r="G77" s="58"/>
      <c r="H77" s="58"/>
      <c r="I77" s="58"/>
      <c r="J77" s="61"/>
      <c r="K77" s="62"/>
      <c r="L77" s="62"/>
      <c r="M77" s="58"/>
      <c r="N77" s="63"/>
      <c r="O77" s="64" t="e">
        <f t="shared" si="3"/>
        <v>#VALUE!</v>
      </c>
      <c r="P77" s="65" t="e">
        <f>IF(AND(O77&lt;'Data Inputs'!D$23,O77&gt;='Data Inputs'!B$23),'Data Inputs'!A$23, IF(AND(O77&lt;'Data Inputs'!D$24,O77&gt;='Data Inputs'!B$24),'Data Inputs'!A$24, IF(AND(O77&lt;'Data Inputs'!D$25,O77&gt;='Data Inputs'!B$25),'Data Inputs'!A$25, IF(AND(O77&lt;='Data Inputs'!D$26,O77&gt;='Data Inputs'!B$26),'Data Inputs'!A$26, IF(O77&gt;'Data Inputs'!D$26,'Data Inputs'!A$27, 0)))))</f>
        <v>#VALUE!</v>
      </c>
      <c r="Q77" s="65">
        <f>IF(AND(N77&lt;'Data Inputs'!H$23,N77&gt;='Data Inputs'!F$23),'Data Inputs'!A$23, IF(AND(N77&lt;'Data Inputs'!H$24,N77&gt;='Data Inputs'!F$24),'Data Inputs'!A$24, IF(AND(N77&lt;'Data Inputs'!H$25,N77&gt;='Data Inputs'!F$25),'Data Inputs'!A$25, IF(AND(N77&lt;='Data Inputs'!H$26,N77&gt;='Data Inputs'!F$26),'Data Inputs'!A$26, IF(N77&gt;'Data Inputs'!H$26,'Data Inputs'!A$27, 0)))))</f>
        <v>100</v>
      </c>
      <c r="R77" s="58"/>
      <c r="S77" s="52" t="str">
        <f>IF(R77='Data Inputs'!I$23,'Data Inputs'!A$23,IF(R77='Data Inputs'!I$24,'Data Inputs'!A$24, IF(R77='Data Inputs'!I$25,'Data Inputs'!A$25, IF(R77='Data Inputs'!I$26,'Data Inputs'!A$26, IF(R77='Data Inputs'!I$27,'Data Inputs'!A$27, "")))))</f>
        <v/>
      </c>
      <c r="T77" s="58"/>
      <c r="U77" s="52" t="str">
        <f>IF(T77='Data Inputs'!K$23,'Data Inputs'!A$23,IF(T77='Data Inputs'!K$24,'Data Inputs'!A$24, IF(T77='Data Inputs'!K$25,'Data Inputs'!A$25, IF(T77='Data Inputs'!K$26,'Data Inputs'!A$26, IF(T77='Data Inputs'!K$27,'Data Inputs'!A$27, "")))))</f>
        <v/>
      </c>
      <c r="V77" s="66" t="e">
        <f>(P77*'Data Inputs'!D$28)+(Q77*'Data Inputs'!H$28)+(S77*'Data Inputs'!J$28)+(U77*'Data Inputs'!L$28)</f>
        <v>#VALUE!</v>
      </c>
    </row>
    <row r="78" spans="1:22" x14ac:dyDescent="0.2">
      <c r="A78" s="56" t="s">
        <v>103</v>
      </c>
      <c r="B78" s="57"/>
      <c r="C78" s="58"/>
      <c r="D78" s="59"/>
      <c r="E78" s="54" t="str">
        <f>IF(D78="","",D78*INDEX('Data Inputs'!C$6:C$11,MATCH(C78,Energy)))</f>
        <v/>
      </c>
      <c r="F78" s="60" t="str">
        <f>IF(D78="","", D78*INDEX('Data Inputs'!E$6:E$11,MATCH(C78,Energy)))</f>
        <v/>
      </c>
      <c r="G78" s="58"/>
      <c r="H78" s="58"/>
      <c r="I78" s="58"/>
      <c r="J78" s="61"/>
      <c r="K78" s="62"/>
      <c r="L78" s="62"/>
      <c r="M78" s="58"/>
      <c r="N78" s="63"/>
      <c r="O78" s="64" t="e">
        <f t="shared" si="3"/>
        <v>#VALUE!</v>
      </c>
      <c r="P78" s="65" t="e">
        <f>IF(AND(O78&lt;'Data Inputs'!D$23,O78&gt;='Data Inputs'!B$23),'Data Inputs'!A$23, IF(AND(O78&lt;'Data Inputs'!D$24,O78&gt;='Data Inputs'!B$24),'Data Inputs'!A$24, IF(AND(O78&lt;'Data Inputs'!D$25,O78&gt;='Data Inputs'!B$25),'Data Inputs'!A$25, IF(AND(O78&lt;='Data Inputs'!D$26,O78&gt;='Data Inputs'!B$26),'Data Inputs'!A$26, IF(O78&gt;'Data Inputs'!D$26,'Data Inputs'!A$27, 0)))))</f>
        <v>#VALUE!</v>
      </c>
      <c r="Q78" s="65">
        <f>IF(AND(N78&lt;'Data Inputs'!H$23,N78&gt;='Data Inputs'!F$23),'Data Inputs'!A$23, IF(AND(N78&lt;'Data Inputs'!H$24,N78&gt;='Data Inputs'!F$24),'Data Inputs'!A$24, IF(AND(N78&lt;'Data Inputs'!H$25,N78&gt;='Data Inputs'!F$25),'Data Inputs'!A$25, IF(AND(N78&lt;='Data Inputs'!H$26,N78&gt;='Data Inputs'!F$26),'Data Inputs'!A$26, IF(N78&gt;'Data Inputs'!H$26,'Data Inputs'!A$27, 0)))))</f>
        <v>100</v>
      </c>
      <c r="R78" s="58"/>
      <c r="S78" s="52" t="str">
        <f>IF(R78='Data Inputs'!I$23,'Data Inputs'!A$23,IF(R78='Data Inputs'!I$24,'Data Inputs'!A$24, IF(R78='Data Inputs'!I$25,'Data Inputs'!A$25, IF(R78='Data Inputs'!I$26,'Data Inputs'!A$26, IF(R78='Data Inputs'!I$27,'Data Inputs'!A$27, "")))))</f>
        <v/>
      </c>
      <c r="T78" s="58"/>
      <c r="U78" s="52" t="str">
        <f>IF(T78='Data Inputs'!K$23,'Data Inputs'!A$23,IF(T78='Data Inputs'!K$24,'Data Inputs'!A$24, IF(T78='Data Inputs'!K$25,'Data Inputs'!A$25, IF(T78='Data Inputs'!K$26,'Data Inputs'!A$26, IF(T78='Data Inputs'!K$27,'Data Inputs'!A$27, "")))))</f>
        <v/>
      </c>
      <c r="V78" s="66" t="e">
        <f>(P78*'Data Inputs'!D$28)+(Q78*'Data Inputs'!H$28)+(S78*'Data Inputs'!J$28)+(U78*'Data Inputs'!L$28)</f>
        <v>#VALUE!</v>
      </c>
    </row>
    <row r="79" spans="1:22" x14ac:dyDescent="0.2">
      <c r="A79" s="56" t="s">
        <v>104</v>
      </c>
      <c r="B79" s="57"/>
      <c r="C79" s="58"/>
      <c r="D79" s="59"/>
      <c r="E79" s="54" t="str">
        <f>IF(D79="","",D79*INDEX('Data Inputs'!C$6:C$11,MATCH(C79,Energy)))</f>
        <v/>
      </c>
      <c r="F79" s="60" t="str">
        <f>IF(D79="","", D79*INDEX('Data Inputs'!E$6:E$11,MATCH(C79,Energy)))</f>
        <v/>
      </c>
      <c r="G79" s="58"/>
      <c r="H79" s="58"/>
      <c r="I79" s="58"/>
      <c r="J79" s="61"/>
      <c r="K79" s="62"/>
      <c r="L79" s="62"/>
      <c r="M79" s="58"/>
      <c r="N79" s="63"/>
      <c r="O79" s="64" t="e">
        <f t="shared" si="3"/>
        <v>#VALUE!</v>
      </c>
      <c r="P79" s="65" t="e">
        <f>IF(AND(O79&lt;'Data Inputs'!D$23,O79&gt;='Data Inputs'!B$23),'Data Inputs'!A$23, IF(AND(O79&lt;'Data Inputs'!D$24,O79&gt;='Data Inputs'!B$24),'Data Inputs'!A$24, IF(AND(O79&lt;'Data Inputs'!D$25,O79&gt;='Data Inputs'!B$25),'Data Inputs'!A$25, IF(AND(O79&lt;='Data Inputs'!D$26,O79&gt;='Data Inputs'!B$26),'Data Inputs'!A$26, IF(O79&gt;'Data Inputs'!D$26,'Data Inputs'!A$27, 0)))))</f>
        <v>#VALUE!</v>
      </c>
      <c r="Q79" s="65">
        <f>IF(AND(N79&lt;'Data Inputs'!H$23,N79&gt;='Data Inputs'!F$23),'Data Inputs'!A$23, IF(AND(N79&lt;'Data Inputs'!H$24,N79&gt;='Data Inputs'!F$24),'Data Inputs'!A$24, IF(AND(N79&lt;'Data Inputs'!H$25,N79&gt;='Data Inputs'!F$25),'Data Inputs'!A$25, IF(AND(N79&lt;='Data Inputs'!H$26,N79&gt;='Data Inputs'!F$26),'Data Inputs'!A$26, IF(N79&gt;'Data Inputs'!H$26,'Data Inputs'!A$27, 0)))))</f>
        <v>100</v>
      </c>
      <c r="R79" s="58"/>
      <c r="S79" s="52" t="str">
        <f>IF(R79='Data Inputs'!I$23,'Data Inputs'!A$23,IF(R79='Data Inputs'!I$24,'Data Inputs'!A$24, IF(R79='Data Inputs'!I$25,'Data Inputs'!A$25, IF(R79='Data Inputs'!I$26,'Data Inputs'!A$26, IF(R79='Data Inputs'!I$27,'Data Inputs'!A$27, "")))))</f>
        <v/>
      </c>
      <c r="T79" s="58"/>
      <c r="U79" s="52" t="str">
        <f>IF(T79='Data Inputs'!K$23,'Data Inputs'!A$23,IF(T79='Data Inputs'!K$24,'Data Inputs'!A$24, IF(T79='Data Inputs'!K$25,'Data Inputs'!A$25, IF(T79='Data Inputs'!K$26,'Data Inputs'!A$26, IF(T79='Data Inputs'!K$27,'Data Inputs'!A$27, "")))))</f>
        <v/>
      </c>
      <c r="V79" s="66" t="e">
        <f>(P79*'Data Inputs'!D$28)+(Q79*'Data Inputs'!H$28)+(S79*'Data Inputs'!J$28)+(U79*'Data Inputs'!L$28)</f>
        <v>#VALUE!</v>
      </c>
    </row>
    <row r="80" spans="1:22" x14ac:dyDescent="0.2">
      <c r="A80" s="56" t="s">
        <v>105</v>
      </c>
      <c r="B80" s="57"/>
      <c r="C80" s="58"/>
      <c r="D80" s="59"/>
      <c r="E80" s="54" t="str">
        <f>IF(D80="","",D80*INDEX('Data Inputs'!C$6:C$11,MATCH(C80,Energy)))</f>
        <v/>
      </c>
      <c r="F80" s="60" t="str">
        <f>IF(D80="","", D80*INDEX('Data Inputs'!E$6:E$11,MATCH(C80,Energy)))</f>
        <v/>
      </c>
      <c r="G80" s="58"/>
      <c r="H80" s="58"/>
      <c r="I80" s="58"/>
      <c r="J80" s="61"/>
      <c r="K80" s="62"/>
      <c r="L80" s="62"/>
      <c r="M80" s="58"/>
      <c r="N80" s="63"/>
      <c r="O80" s="64" t="e">
        <f t="shared" si="3"/>
        <v>#VALUE!</v>
      </c>
      <c r="P80" s="65" t="e">
        <f>IF(AND(O80&lt;'Data Inputs'!D$23,O80&gt;='Data Inputs'!B$23),'Data Inputs'!A$23, IF(AND(O80&lt;'Data Inputs'!D$24,O80&gt;='Data Inputs'!B$24),'Data Inputs'!A$24, IF(AND(O80&lt;'Data Inputs'!D$25,O80&gt;='Data Inputs'!B$25),'Data Inputs'!A$25, IF(AND(O80&lt;='Data Inputs'!D$26,O80&gt;='Data Inputs'!B$26),'Data Inputs'!A$26, IF(O80&gt;'Data Inputs'!D$26,'Data Inputs'!A$27, 0)))))</f>
        <v>#VALUE!</v>
      </c>
      <c r="Q80" s="65">
        <f>IF(AND(N80&lt;'Data Inputs'!H$23,N80&gt;='Data Inputs'!F$23),'Data Inputs'!A$23, IF(AND(N80&lt;'Data Inputs'!H$24,N80&gt;='Data Inputs'!F$24),'Data Inputs'!A$24, IF(AND(N80&lt;'Data Inputs'!H$25,N80&gt;='Data Inputs'!F$25),'Data Inputs'!A$25, IF(AND(N80&lt;='Data Inputs'!H$26,N80&gt;='Data Inputs'!F$26),'Data Inputs'!A$26, IF(N80&gt;'Data Inputs'!H$26,'Data Inputs'!A$27, 0)))))</f>
        <v>100</v>
      </c>
      <c r="R80" s="58"/>
      <c r="S80" s="52" t="str">
        <f>IF(R80='Data Inputs'!I$23,'Data Inputs'!A$23,IF(R80='Data Inputs'!I$24,'Data Inputs'!A$24, IF(R80='Data Inputs'!I$25,'Data Inputs'!A$25, IF(R80='Data Inputs'!I$26,'Data Inputs'!A$26, IF(R80='Data Inputs'!I$27,'Data Inputs'!A$27, "")))))</f>
        <v/>
      </c>
      <c r="T80" s="58"/>
      <c r="U80" s="52" t="str">
        <f>IF(T80='Data Inputs'!K$23,'Data Inputs'!A$23,IF(T80='Data Inputs'!K$24,'Data Inputs'!A$24, IF(T80='Data Inputs'!K$25,'Data Inputs'!A$25, IF(T80='Data Inputs'!K$26,'Data Inputs'!A$26, IF(T80='Data Inputs'!K$27,'Data Inputs'!A$27, "")))))</f>
        <v/>
      </c>
      <c r="V80" s="66" t="e">
        <f>(P80*'Data Inputs'!D$28)+(Q80*'Data Inputs'!H$28)+(S80*'Data Inputs'!J$28)+(U80*'Data Inputs'!L$28)</f>
        <v>#VALUE!</v>
      </c>
    </row>
    <row r="81" spans="1:22" x14ac:dyDescent="0.2">
      <c r="A81" s="56" t="s">
        <v>106</v>
      </c>
      <c r="B81" s="57"/>
      <c r="C81" s="58"/>
      <c r="D81" s="59"/>
      <c r="E81" s="54" t="str">
        <f>IF(D81="","",D81*INDEX('Data Inputs'!C$6:C$11,MATCH(C81,Energy)))</f>
        <v/>
      </c>
      <c r="F81" s="60" t="str">
        <f>IF(D81="","", D81*INDEX('Data Inputs'!E$6:E$11,MATCH(C81,Energy)))</f>
        <v/>
      </c>
      <c r="G81" s="58"/>
      <c r="H81" s="58"/>
      <c r="I81" s="58"/>
      <c r="J81" s="61"/>
      <c r="K81" s="62"/>
      <c r="L81" s="62"/>
      <c r="M81" s="58"/>
      <c r="N81" s="63"/>
      <c r="O81" s="64" t="e">
        <f t="shared" si="3"/>
        <v>#VALUE!</v>
      </c>
      <c r="P81" s="65" t="e">
        <f>IF(AND(O81&lt;'Data Inputs'!D$23,O81&gt;='Data Inputs'!B$23),'Data Inputs'!A$23, IF(AND(O81&lt;'Data Inputs'!D$24,O81&gt;='Data Inputs'!B$24),'Data Inputs'!A$24, IF(AND(O81&lt;'Data Inputs'!D$25,O81&gt;='Data Inputs'!B$25),'Data Inputs'!A$25, IF(AND(O81&lt;='Data Inputs'!D$26,O81&gt;='Data Inputs'!B$26),'Data Inputs'!A$26, IF(O81&gt;'Data Inputs'!D$26,'Data Inputs'!A$27, 0)))))</f>
        <v>#VALUE!</v>
      </c>
      <c r="Q81" s="65">
        <f>IF(AND(N81&lt;'Data Inputs'!H$23,N81&gt;='Data Inputs'!F$23),'Data Inputs'!A$23, IF(AND(N81&lt;'Data Inputs'!H$24,N81&gt;='Data Inputs'!F$24),'Data Inputs'!A$24, IF(AND(N81&lt;'Data Inputs'!H$25,N81&gt;='Data Inputs'!F$25),'Data Inputs'!A$25, IF(AND(N81&lt;='Data Inputs'!H$26,N81&gt;='Data Inputs'!F$26),'Data Inputs'!A$26, IF(N81&gt;'Data Inputs'!H$26,'Data Inputs'!A$27, 0)))))</f>
        <v>100</v>
      </c>
      <c r="R81" s="58"/>
      <c r="S81" s="52" t="str">
        <f>IF(R81='Data Inputs'!I$23,'Data Inputs'!A$23,IF(R81='Data Inputs'!I$24,'Data Inputs'!A$24, IF(R81='Data Inputs'!I$25,'Data Inputs'!A$25, IF(R81='Data Inputs'!I$26,'Data Inputs'!A$26, IF(R81='Data Inputs'!I$27,'Data Inputs'!A$27, "")))))</f>
        <v/>
      </c>
      <c r="T81" s="58"/>
      <c r="U81" s="52" t="str">
        <f>IF(T81='Data Inputs'!K$23,'Data Inputs'!A$23,IF(T81='Data Inputs'!K$24,'Data Inputs'!A$24, IF(T81='Data Inputs'!K$25,'Data Inputs'!A$25, IF(T81='Data Inputs'!K$26,'Data Inputs'!A$26, IF(T81='Data Inputs'!K$27,'Data Inputs'!A$27, "")))))</f>
        <v/>
      </c>
      <c r="V81" s="66" t="e">
        <f>(P81*'Data Inputs'!D$28)+(Q81*'Data Inputs'!H$28)+(S81*'Data Inputs'!J$28)+(U81*'Data Inputs'!L$28)</f>
        <v>#VALUE!</v>
      </c>
    </row>
    <row r="82" spans="1:22" x14ac:dyDescent="0.2">
      <c r="A82" s="56" t="s">
        <v>107</v>
      </c>
      <c r="B82" s="57"/>
      <c r="C82" s="58"/>
      <c r="D82" s="59"/>
      <c r="E82" s="54" t="str">
        <f>IF(D82="","",D82*INDEX('Data Inputs'!C$6:C$11,MATCH(C82,Energy)))</f>
        <v/>
      </c>
      <c r="F82" s="60" t="str">
        <f>IF(D82="","", D82*INDEX('Data Inputs'!E$6:E$11,MATCH(C82,Energy)))</f>
        <v/>
      </c>
      <c r="G82" s="58"/>
      <c r="H82" s="58"/>
      <c r="I82" s="58"/>
      <c r="J82" s="61"/>
      <c r="K82" s="62"/>
      <c r="L82" s="62"/>
      <c r="M82" s="58"/>
      <c r="N82" s="63"/>
      <c r="O82" s="64" t="e">
        <f t="shared" si="3"/>
        <v>#VALUE!</v>
      </c>
      <c r="P82" s="65" t="e">
        <f>IF(AND(O82&lt;'Data Inputs'!D$23,O82&gt;='Data Inputs'!B$23),'Data Inputs'!A$23, IF(AND(O82&lt;'Data Inputs'!D$24,O82&gt;='Data Inputs'!B$24),'Data Inputs'!A$24, IF(AND(O82&lt;'Data Inputs'!D$25,O82&gt;='Data Inputs'!B$25),'Data Inputs'!A$25, IF(AND(O82&lt;='Data Inputs'!D$26,O82&gt;='Data Inputs'!B$26),'Data Inputs'!A$26, IF(O82&gt;'Data Inputs'!D$26,'Data Inputs'!A$27, 0)))))</f>
        <v>#VALUE!</v>
      </c>
      <c r="Q82" s="65">
        <f>IF(AND(N82&lt;'Data Inputs'!H$23,N82&gt;='Data Inputs'!F$23),'Data Inputs'!A$23, IF(AND(N82&lt;'Data Inputs'!H$24,N82&gt;='Data Inputs'!F$24),'Data Inputs'!A$24, IF(AND(N82&lt;'Data Inputs'!H$25,N82&gt;='Data Inputs'!F$25),'Data Inputs'!A$25, IF(AND(N82&lt;='Data Inputs'!H$26,N82&gt;='Data Inputs'!F$26),'Data Inputs'!A$26, IF(N82&gt;'Data Inputs'!H$26,'Data Inputs'!A$27, 0)))))</f>
        <v>100</v>
      </c>
      <c r="R82" s="58"/>
      <c r="S82" s="52" t="str">
        <f>IF(R82='Data Inputs'!I$23,'Data Inputs'!A$23,IF(R82='Data Inputs'!I$24,'Data Inputs'!A$24, IF(R82='Data Inputs'!I$25,'Data Inputs'!A$25, IF(R82='Data Inputs'!I$26,'Data Inputs'!A$26, IF(R82='Data Inputs'!I$27,'Data Inputs'!A$27, "")))))</f>
        <v/>
      </c>
      <c r="T82" s="58"/>
      <c r="U82" s="52" t="str">
        <f>IF(T82='Data Inputs'!K$23,'Data Inputs'!A$23,IF(T82='Data Inputs'!K$24,'Data Inputs'!A$24, IF(T82='Data Inputs'!K$25,'Data Inputs'!A$25, IF(T82='Data Inputs'!K$26,'Data Inputs'!A$26, IF(T82='Data Inputs'!K$27,'Data Inputs'!A$27, "")))))</f>
        <v/>
      </c>
      <c r="V82" s="66" t="e">
        <f>(P82*'Data Inputs'!D$28)+(Q82*'Data Inputs'!H$28)+(S82*'Data Inputs'!J$28)+(U82*'Data Inputs'!L$28)</f>
        <v>#VALUE!</v>
      </c>
    </row>
    <row r="83" spans="1:22" x14ac:dyDescent="0.2">
      <c r="A83" s="56" t="s">
        <v>108</v>
      </c>
      <c r="B83" s="57"/>
      <c r="C83" s="58"/>
      <c r="D83" s="59"/>
      <c r="E83" s="54" t="str">
        <f>IF(D83="","",D83*INDEX('Data Inputs'!C$6:C$11,MATCH(C83,Energy)))</f>
        <v/>
      </c>
      <c r="F83" s="60" t="str">
        <f>IF(D83="","", D83*INDEX('Data Inputs'!E$6:E$11,MATCH(C83,Energy)))</f>
        <v/>
      </c>
      <c r="G83" s="58"/>
      <c r="H83" s="58"/>
      <c r="I83" s="58"/>
      <c r="J83" s="61"/>
      <c r="K83" s="62"/>
      <c r="L83" s="62"/>
      <c r="M83" s="58"/>
      <c r="N83" s="63"/>
      <c r="O83" s="64" t="e">
        <f t="shared" si="3"/>
        <v>#VALUE!</v>
      </c>
      <c r="P83" s="65" t="e">
        <f>IF(AND(O83&lt;'Data Inputs'!D$23,O83&gt;='Data Inputs'!B$23),'Data Inputs'!A$23, IF(AND(O83&lt;'Data Inputs'!D$24,O83&gt;='Data Inputs'!B$24),'Data Inputs'!A$24, IF(AND(O83&lt;'Data Inputs'!D$25,O83&gt;='Data Inputs'!B$25),'Data Inputs'!A$25, IF(AND(O83&lt;='Data Inputs'!D$26,O83&gt;='Data Inputs'!B$26),'Data Inputs'!A$26, IF(O83&gt;'Data Inputs'!D$26,'Data Inputs'!A$27, 0)))))</f>
        <v>#VALUE!</v>
      </c>
      <c r="Q83" s="65">
        <f>IF(AND(N83&lt;'Data Inputs'!H$23,N83&gt;='Data Inputs'!F$23),'Data Inputs'!A$23, IF(AND(N83&lt;'Data Inputs'!H$24,N83&gt;='Data Inputs'!F$24),'Data Inputs'!A$24, IF(AND(N83&lt;'Data Inputs'!H$25,N83&gt;='Data Inputs'!F$25),'Data Inputs'!A$25, IF(AND(N83&lt;='Data Inputs'!H$26,N83&gt;='Data Inputs'!F$26),'Data Inputs'!A$26, IF(N83&gt;'Data Inputs'!H$26,'Data Inputs'!A$27, 0)))))</f>
        <v>100</v>
      </c>
      <c r="R83" s="58"/>
      <c r="S83" s="52" t="str">
        <f>IF(R83='Data Inputs'!I$23,'Data Inputs'!A$23,IF(R83='Data Inputs'!I$24,'Data Inputs'!A$24, IF(R83='Data Inputs'!I$25,'Data Inputs'!A$25, IF(R83='Data Inputs'!I$26,'Data Inputs'!A$26, IF(R83='Data Inputs'!I$27,'Data Inputs'!A$27, "")))))</f>
        <v/>
      </c>
      <c r="T83" s="58"/>
      <c r="U83" s="52" t="str">
        <f>IF(T83='Data Inputs'!K$23,'Data Inputs'!A$23,IF(T83='Data Inputs'!K$24,'Data Inputs'!A$24, IF(T83='Data Inputs'!K$25,'Data Inputs'!A$25, IF(T83='Data Inputs'!K$26,'Data Inputs'!A$26, IF(T83='Data Inputs'!K$27,'Data Inputs'!A$27, "")))))</f>
        <v/>
      </c>
      <c r="V83" s="66" t="e">
        <f>(P83*'Data Inputs'!D$28)+(Q83*'Data Inputs'!H$28)+(S83*'Data Inputs'!J$28)+(U83*'Data Inputs'!L$28)</f>
        <v>#VALUE!</v>
      </c>
    </row>
    <row r="84" spans="1:22" x14ac:dyDescent="0.2">
      <c r="A84" s="56" t="s">
        <v>109</v>
      </c>
      <c r="B84" s="57"/>
      <c r="C84" s="58"/>
      <c r="D84" s="59"/>
      <c r="E84" s="54" t="str">
        <f>IF(D84="","",D84*INDEX('Data Inputs'!C$6:C$11,MATCH(C84,Energy)))</f>
        <v/>
      </c>
      <c r="F84" s="60" t="str">
        <f>IF(D84="","", D84*INDEX('Data Inputs'!E$6:E$11,MATCH(C84,Energy)))</f>
        <v/>
      </c>
      <c r="G84" s="58"/>
      <c r="H84" s="58"/>
      <c r="I84" s="58"/>
      <c r="J84" s="61"/>
      <c r="K84" s="62"/>
      <c r="L84" s="62"/>
      <c r="M84" s="58"/>
      <c r="N84" s="63"/>
      <c r="O84" s="64" t="e">
        <f t="shared" si="3"/>
        <v>#VALUE!</v>
      </c>
      <c r="P84" s="65" t="e">
        <f>IF(AND(O84&lt;'Data Inputs'!D$23,O84&gt;='Data Inputs'!B$23),'Data Inputs'!A$23, IF(AND(O84&lt;'Data Inputs'!D$24,O84&gt;='Data Inputs'!B$24),'Data Inputs'!A$24, IF(AND(O84&lt;'Data Inputs'!D$25,O84&gt;='Data Inputs'!B$25),'Data Inputs'!A$25, IF(AND(O84&lt;='Data Inputs'!D$26,O84&gt;='Data Inputs'!B$26),'Data Inputs'!A$26, IF(O84&gt;'Data Inputs'!D$26,'Data Inputs'!A$27, 0)))))</f>
        <v>#VALUE!</v>
      </c>
      <c r="Q84" s="65">
        <f>IF(AND(N84&lt;'Data Inputs'!H$23,N84&gt;='Data Inputs'!F$23),'Data Inputs'!A$23, IF(AND(N84&lt;'Data Inputs'!H$24,N84&gt;='Data Inputs'!F$24),'Data Inputs'!A$24, IF(AND(N84&lt;'Data Inputs'!H$25,N84&gt;='Data Inputs'!F$25),'Data Inputs'!A$25, IF(AND(N84&lt;='Data Inputs'!H$26,N84&gt;='Data Inputs'!F$26),'Data Inputs'!A$26, IF(N84&gt;'Data Inputs'!H$26,'Data Inputs'!A$27, 0)))))</f>
        <v>100</v>
      </c>
      <c r="R84" s="58"/>
      <c r="S84" s="52" t="str">
        <f>IF(R84='Data Inputs'!I$23,'Data Inputs'!A$23,IF(R84='Data Inputs'!I$24,'Data Inputs'!A$24, IF(R84='Data Inputs'!I$25,'Data Inputs'!A$25, IF(R84='Data Inputs'!I$26,'Data Inputs'!A$26, IF(R84='Data Inputs'!I$27,'Data Inputs'!A$27, "")))))</f>
        <v/>
      </c>
      <c r="T84" s="58"/>
      <c r="U84" s="52" t="str">
        <f>IF(T84='Data Inputs'!K$23,'Data Inputs'!A$23,IF(T84='Data Inputs'!K$24,'Data Inputs'!A$24, IF(T84='Data Inputs'!K$25,'Data Inputs'!A$25, IF(T84='Data Inputs'!K$26,'Data Inputs'!A$26, IF(T84='Data Inputs'!K$27,'Data Inputs'!A$27, "")))))</f>
        <v/>
      </c>
      <c r="V84" s="66" t="e">
        <f>(P84*'Data Inputs'!D$28)+(Q84*'Data Inputs'!H$28)+(S84*'Data Inputs'!J$28)+(U84*'Data Inputs'!L$28)</f>
        <v>#VALUE!</v>
      </c>
    </row>
    <row r="85" spans="1:22" x14ac:dyDescent="0.2">
      <c r="A85" s="56" t="s">
        <v>110</v>
      </c>
      <c r="B85" s="57"/>
      <c r="C85" s="58"/>
      <c r="D85" s="59"/>
      <c r="E85" s="54" t="str">
        <f>IF(D85="","",D85*INDEX('Data Inputs'!C$6:C$11,MATCH(C85,Energy)))</f>
        <v/>
      </c>
      <c r="F85" s="60" t="str">
        <f>IF(D85="","", D85*INDEX('Data Inputs'!E$6:E$11,MATCH(C85,Energy)))</f>
        <v/>
      </c>
      <c r="G85" s="58"/>
      <c r="H85" s="58"/>
      <c r="I85" s="58"/>
      <c r="J85" s="61"/>
      <c r="K85" s="62"/>
      <c r="L85" s="62"/>
      <c r="M85" s="58"/>
      <c r="N85" s="63"/>
      <c r="O85" s="64" t="e">
        <f t="shared" si="3"/>
        <v>#VALUE!</v>
      </c>
      <c r="P85" s="65" t="e">
        <f>IF(AND(O85&lt;'Data Inputs'!D$23,O85&gt;='Data Inputs'!B$23),'Data Inputs'!A$23, IF(AND(O85&lt;'Data Inputs'!D$24,O85&gt;='Data Inputs'!B$24),'Data Inputs'!A$24, IF(AND(O85&lt;'Data Inputs'!D$25,O85&gt;='Data Inputs'!B$25),'Data Inputs'!A$25, IF(AND(O85&lt;='Data Inputs'!D$26,O85&gt;='Data Inputs'!B$26),'Data Inputs'!A$26, IF(O85&gt;'Data Inputs'!D$26,'Data Inputs'!A$27, 0)))))</f>
        <v>#VALUE!</v>
      </c>
      <c r="Q85" s="65">
        <f>IF(AND(N85&lt;'Data Inputs'!H$23,N85&gt;='Data Inputs'!F$23),'Data Inputs'!A$23, IF(AND(N85&lt;'Data Inputs'!H$24,N85&gt;='Data Inputs'!F$24),'Data Inputs'!A$24, IF(AND(N85&lt;'Data Inputs'!H$25,N85&gt;='Data Inputs'!F$25),'Data Inputs'!A$25, IF(AND(N85&lt;='Data Inputs'!H$26,N85&gt;='Data Inputs'!F$26),'Data Inputs'!A$26, IF(N85&gt;'Data Inputs'!H$26,'Data Inputs'!A$27, 0)))))</f>
        <v>100</v>
      </c>
      <c r="R85" s="58"/>
      <c r="S85" s="52" t="str">
        <f>IF(R85='Data Inputs'!I$23,'Data Inputs'!A$23,IF(R85='Data Inputs'!I$24,'Data Inputs'!A$24, IF(R85='Data Inputs'!I$25,'Data Inputs'!A$25, IF(R85='Data Inputs'!I$26,'Data Inputs'!A$26, IF(R85='Data Inputs'!I$27,'Data Inputs'!A$27, "")))))</f>
        <v/>
      </c>
      <c r="T85" s="58"/>
      <c r="U85" s="52" t="str">
        <f>IF(T85='Data Inputs'!K$23,'Data Inputs'!A$23,IF(T85='Data Inputs'!K$24,'Data Inputs'!A$24, IF(T85='Data Inputs'!K$25,'Data Inputs'!A$25, IF(T85='Data Inputs'!K$26,'Data Inputs'!A$26, IF(T85='Data Inputs'!K$27,'Data Inputs'!A$27, "")))))</f>
        <v/>
      </c>
      <c r="V85" s="66" t="e">
        <f>(P85*'Data Inputs'!D$28)+(Q85*'Data Inputs'!H$28)+(S85*'Data Inputs'!J$28)+(U85*'Data Inputs'!L$28)</f>
        <v>#VALUE!</v>
      </c>
    </row>
    <row r="86" spans="1:22" x14ac:dyDescent="0.2">
      <c r="A86" s="56" t="s">
        <v>111</v>
      </c>
      <c r="B86" s="57"/>
      <c r="C86" s="58"/>
      <c r="D86" s="59"/>
      <c r="E86" s="54" t="str">
        <f>IF(D86="","",D86*INDEX('Data Inputs'!C$6:C$11,MATCH(C86,Energy)))</f>
        <v/>
      </c>
      <c r="F86" s="60" t="str">
        <f>IF(D86="","", D86*INDEX('Data Inputs'!E$6:E$11,MATCH(C86,Energy)))</f>
        <v/>
      </c>
      <c r="G86" s="58"/>
      <c r="H86" s="58"/>
      <c r="I86" s="58"/>
      <c r="J86" s="61"/>
      <c r="K86" s="62"/>
      <c r="L86" s="62"/>
      <c r="M86" s="58"/>
      <c r="N86" s="63"/>
      <c r="O86" s="64" t="e">
        <f t="shared" si="3"/>
        <v>#VALUE!</v>
      </c>
      <c r="P86" s="65" t="e">
        <f>IF(AND(O86&lt;'Data Inputs'!D$23,O86&gt;='Data Inputs'!B$23),'Data Inputs'!A$23, IF(AND(O86&lt;'Data Inputs'!D$24,O86&gt;='Data Inputs'!B$24),'Data Inputs'!A$24, IF(AND(O86&lt;'Data Inputs'!D$25,O86&gt;='Data Inputs'!B$25),'Data Inputs'!A$25, IF(AND(O86&lt;='Data Inputs'!D$26,O86&gt;='Data Inputs'!B$26),'Data Inputs'!A$26, IF(O86&gt;'Data Inputs'!D$26,'Data Inputs'!A$27, 0)))))</f>
        <v>#VALUE!</v>
      </c>
      <c r="Q86" s="65">
        <f>IF(AND(N86&lt;'Data Inputs'!H$23,N86&gt;='Data Inputs'!F$23),'Data Inputs'!A$23, IF(AND(N86&lt;'Data Inputs'!H$24,N86&gt;='Data Inputs'!F$24),'Data Inputs'!A$24, IF(AND(N86&lt;'Data Inputs'!H$25,N86&gt;='Data Inputs'!F$25),'Data Inputs'!A$25, IF(AND(N86&lt;='Data Inputs'!H$26,N86&gt;='Data Inputs'!F$26),'Data Inputs'!A$26, IF(N86&gt;'Data Inputs'!H$26,'Data Inputs'!A$27, 0)))))</f>
        <v>100</v>
      </c>
      <c r="R86" s="58"/>
      <c r="S86" s="52" t="str">
        <f>IF(R86='Data Inputs'!I$23,'Data Inputs'!A$23,IF(R86='Data Inputs'!I$24,'Data Inputs'!A$24, IF(R86='Data Inputs'!I$25,'Data Inputs'!A$25, IF(R86='Data Inputs'!I$26,'Data Inputs'!A$26, IF(R86='Data Inputs'!I$27,'Data Inputs'!A$27, "")))))</f>
        <v/>
      </c>
      <c r="T86" s="58"/>
      <c r="U86" s="52" t="str">
        <f>IF(T86='Data Inputs'!K$23,'Data Inputs'!A$23,IF(T86='Data Inputs'!K$24,'Data Inputs'!A$24, IF(T86='Data Inputs'!K$25,'Data Inputs'!A$25, IF(T86='Data Inputs'!K$26,'Data Inputs'!A$26, IF(T86='Data Inputs'!K$27,'Data Inputs'!A$27, "")))))</f>
        <v/>
      </c>
      <c r="V86" s="66" t="e">
        <f>(P86*'Data Inputs'!D$28)+(Q86*'Data Inputs'!H$28)+(S86*'Data Inputs'!J$28)+(U86*'Data Inputs'!L$28)</f>
        <v>#VALUE!</v>
      </c>
    </row>
    <row r="87" spans="1:22" x14ac:dyDescent="0.2">
      <c r="A87" s="56" t="s">
        <v>112</v>
      </c>
      <c r="B87" s="57"/>
      <c r="C87" s="58"/>
      <c r="D87" s="59"/>
      <c r="E87" s="54" t="str">
        <f>IF(D87="","",D87*INDEX('Data Inputs'!C$6:C$11,MATCH(C87,Energy)))</f>
        <v/>
      </c>
      <c r="F87" s="60" t="str">
        <f>IF(D87="","", D87*INDEX('Data Inputs'!E$6:E$11,MATCH(C87,Energy)))</f>
        <v/>
      </c>
      <c r="G87" s="58"/>
      <c r="H87" s="58"/>
      <c r="I87" s="58"/>
      <c r="J87" s="61"/>
      <c r="K87" s="62"/>
      <c r="L87" s="62"/>
      <c r="M87" s="58"/>
      <c r="N87" s="63"/>
      <c r="O87" s="64" t="e">
        <f t="shared" si="3"/>
        <v>#VALUE!</v>
      </c>
      <c r="P87" s="65" t="e">
        <f>IF(AND(O87&lt;'Data Inputs'!D$23,O87&gt;='Data Inputs'!B$23),'Data Inputs'!A$23, IF(AND(O87&lt;'Data Inputs'!D$24,O87&gt;='Data Inputs'!B$24),'Data Inputs'!A$24, IF(AND(O87&lt;'Data Inputs'!D$25,O87&gt;='Data Inputs'!B$25),'Data Inputs'!A$25, IF(AND(O87&lt;='Data Inputs'!D$26,O87&gt;='Data Inputs'!B$26),'Data Inputs'!A$26, IF(O87&gt;'Data Inputs'!D$26,'Data Inputs'!A$27, 0)))))</f>
        <v>#VALUE!</v>
      </c>
      <c r="Q87" s="65">
        <f>IF(AND(N87&lt;'Data Inputs'!H$23,N87&gt;='Data Inputs'!F$23),'Data Inputs'!A$23, IF(AND(N87&lt;'Data Inputs'!H$24,N87&gt;='Data Inputs'!F$24),'Data Inputs'!A$24, IF(AND(N87&lt;'Data Inputs'!H$25,N87&gt;='Data Inputs'!F$25),'Data Inputs'!A$25, IF(AND(N87&lt;='Data Inputs'!H$26,N87&gt;='Data Inputs'!F$26),'Data Inputs'!A$26, IF(N87&gt;'Data Inputs'!H$26,'Data Inputs'!A$27, 0)))))</f>
        <v>100</v>
      </c>
      <c r="R87" s="58"/>
      <c r="S87" s="52" t="str">
        <f>IF(R87='Data Inputs'!I$23,'Data Inputs'!A$23,IF(R87='Data Inputs'!I$24,'Data Inputs'!A$24, IF(R87='Data Inputs'!I$25,'Data Inputs'!A$25, IF(R87='Data Inputs'!I$26,'Data Inputs'!A$26, IF(R87='Data Inputs'!I$27,'Data Inputs'!A$27, "")))))</f>
        <v/>
      </c>
      <c r="T87" s="58"/>
      <c r="U87" s="52" t="str">
        <f>IF(T87='Data Inputs'!K$23,'Data Inputs'!A$23,IF(T87='Data Inputs'!K$24,'Data Inputs'!A$24, IF(T87='Data Inputs'!K$25,'Data Inputs'!A$25, IF(T87='Data Inputs'!K$26,'Data Inputs'!A$26, IF(T87='Data Inputs'!K$27,'Data Inputs'!A$27, "")))))</f>
        <v/>
      </c>
      <c r="V87" s="66" t="e">
        <f>(P87*'Data Inputs'!D$28)+(Q87*'Data Inputs'!H$28)+(S87*'Data Inputs'!J$28)+(U87*'Data Inputs'!L$28)</f>
        <v>#VALUE!</v>
      </c>
    </row>
    <row r="88" spans="1:22" x14ac:dyDescent="0.2">
      <c r="A88" s="56" t="s">
        <v>113</v>
      </c>
      <c r="B88" s="57"/>
      <c r="C88" s="58"/>
      <c r="D88" s="59"/>
      <c r="E88" s="54" t="str">
        <f>IF(D88="","",D88*INDEX('Data Inputs'!C$6:C$11,MATCH(C88,Energy)))</f>
        <v/>
      </c>
      <c r="F88" s="60" t="str">
        <f>IF(D88="","", D88*INDEX('Data Inputs'!E$6:E$11,MATCH(C88,Energy)))</f>
        <v/>
      </c>
      <c r="G88" s="58"/>
      <c r="H88" s="58"/>
      <c r="I88" s="58"/>
      <c r="J88" s="61"/>
      <c r="K88" s="62"/>
      <c r="L88" s="62"/>
      <c r="M88" s="58"/>
      <c r="N88" s="63"/>
      <c r="O88" s="64" t="e">
        <f t="shared" si="3"/>
        <v>#VALUE!</v>
      </c>
      <c r="P88" s="65" t="e">
        <f>IF(AND(O88&lt;'Data Inputs'!D$23,O88&gt;='Data Inputs'!B$23),'Data Inputs'!A$23, IF(AND(O88&lt;'Data Inputs'!D$24,O88&gt;='Data Inputs'!B$24),'Data Inputs'!A$24, IF(AND(O88&lt;'Data Inputs'!D$25,O88&gt;='Data Inputs'!B$25),'Data Inputs'!A$25, IF(AND(O88&lt;='Data Inputs'!D$26,O88&gt;='Data Inputs'!B$26),'Data Inputs'!A$26, IF(O88&gt;'Data Inputs'!D$26,'Data Inputs'!A$27, 0)))))</f>
        <v>#VALUE!</v>
      </c>
      <c r="Q88" s="65">
        <f>IF(AND(N88&lt;'Data Inputs'!H$23,N88&gt;='Data Inputs'!F$23),'Data Inputs'!A$23, IF(AND(N88&lt;'Data Inputs'!H$24,N88&gt;='Data Inputs'!F$24),'Data Inputs'!A$24, IF(AND(N88&lt;'Data Inputs'!H$25,N88&gt;='Data Inputs'!F$25),'Data Inputs'!A$25, IF(AND(N88&lt;='Data Inputs'!H$26,N88&gt;='Data Inputs'!F$26),'Data Inputs'!A$26, IF(N88&gt;'Data Inputs'!H$26,'Data Inputs'!A$27, 0)))))</f>
        <v>100</v>
      </c>
      <c r="R88" s="58"/>
      <c r="S88" s="52" t="str">
        <f>IF(R88='Data Inputs'!I$23,'Data Inputs'!A$23,IF(R88='Data Inputs'!I$24,'Data Inputs'!A$24, IF(R88='Data Inputs'!I$25,'Data Inputs'!A$25, IF(R88='Data Inputs'!I$26,'Data Inputs'!A$26, IF(R88='Data Inputs'!I$27,'Data Inputs'!A$27, "")))))</f>
        <v/>
      </c>
      <c r="T88" s="58"/>
      <c r="U88" s="52" t="str">
        <f>IF(T88='Data Inputs'!K$23,'Data Inputs'!A$23,IF(T88='Data Inputs'!K$24,'Data Inputs'!A$24, IF(T88='Data Inputs'!K$25,'Data Inputs'!A$25, IF(T88='Data Inputs'!K$26,'Data Inputs'!A$26, IF(T88='Data Inputs'!K$27,'Data Inputs'!A$27, "")))))</f>
        <v/>
      </c>
      <c r="V88" s="66" t="e">
        <f>(P88*'Data Inputs'!D$28)+(Q88*'Data Inputs'!H$28)+(S88*'Data Inputs'!J$28)+(U88*'Data Inputs'!L$28)</f>
        <v>#VALUE!</v>
      </c>
    </row>
    <row r="89" spans="1:22" x14ac:dyDescent="0.2">
      <c r="A89" s="56" t="s">
        <v>114</v>
      </c>
      <c r="B89" s="57"/>
      <c r="C89" s="58"/>
      <c r="D89" s="59"/>
      <c r="E89" s="54" t="str">
        <f>IF(D89="","",D89*INDEX('Data Inputs'!C$6:C$11,MATCH(C89,Energy)))</f>
        <v/>
      </c>
      <c r="F89" s="60" t="str">
        <f>IF(D89="","", D89*INDEX('Data Inputs'!E$6:E$11,MATCH(C89,Energy)))</f>
        <v/>
      </c>
      <c r="G89" s="58"/>
      <c r="H89" s="58"/>
      <c r="I89" s="58"/>
      <c r="J89" s="61"/>
      <c r="K89" s="62"/>
      <c r="L89" s="62"/>
      <c r="M89" s="58"/>
      <c r="N89" s="63"/>
      <c r="O89" s="64" t="e">
        <f t="shared" si="3"/>
        <v>#VALUE!</v>
      </c>
      <c r="P89" s="65" t="e">
        <f>IF(AND(O89&lt;'Data Inputs'!D$23,O89&gt;='Data Inputs'!B$23),'Data Inputs'!A$23, IF(AND(O89&lt;'Data Inputs'!D$24,O89&gt;='Data Inputs'!B$24),'Data Inputs'!A$24, IF(AND(O89&lt;'Data Inputs'!D$25,O89&gt;='Data Inputs'!B$25),'Data Inputs'!A$25, IF(AND(O89&lt;='Data Inputs'!D$26,O89&gt;='Data Inputs'!B$26),'Data Inputs'!A$26, IF(O89&gt;'Data Inputs'!D$26,'Data Inputs'!A$27, 0)))))</f>
        <v>#VALUE!</v>
      </c>
      <c r="Q89" s="65">
        <f>IF(AND(N89&lt;'Data Inputs'!H$23,N89&gt;='Data Inputs'!F$23),'Data Inputs'!A$23, IF(AND(N89&lt;'Data Inputs'!H$24,N89&gt;='Data Inputs'!F$24),'Data Inputs'!A$24, IF(AND(N89&lt;'Data Inputs'!H$25,N89&gt;='Data Inputs'!F$25),'Data Inputs'!A$25, IF(AND(N89&lt;='Data Inputs'!H$26,N89&gt;='Data Inputs'!F$26),'Data Inputs'!A$26, IF(N89&gt;'Data Inputs'!H$26,'Data Inputs'!A$27, 0)))))</f>
        <v>100</v>
      </c>
      <c r="R89" s="58"/>
      <c r="S89" s="52" t="str">
        <f>IF(R89='Data Inputs'!I$23,'Data Inputs'!A$23,IF(R89='Data Inputs'!I$24,'Data Inputs'!A$24, IF(R89='Data Inputs'!I$25,'Data Inputs'!A$25, IF(R89='Data Inputs'!I$26,'Data Inputs'!A$26, IF(R89='Data Inputs'!I$27,'Data Inputs'!A$27, "")))))</f>
        <v/>
      </c>
      <c r="T89" s="58"/>
      <c r="U89" s="52" t="str">
        <f>IF(T89='Data Inputs'!K$23,'Data Inputs'!A$23,IF(T89='Data Inputs'!K$24,'Data Inputs'!A$24, IF(T89='Data Inputs'!K$25,'Data Inputs'!A$25, IF(T89='Data Inputs'!K$26,'Data Inputs'!A$26, IF(T89='Data Inputs'!K$27,'Data Inputs'!A$27, "")))))</f>
        <v/>
      </c>
      <c r="V89" s="66" t="e">
        <f>(P89*'Data Inputs'!D$28)+(Q89*'Data Inputs'!H$28)+(S89*'Data Inputs'!J$28)+(U89*'Data Inputs'!L$28)</f>
        <v>#VALUE!</v>
      </c>
    </row>
    <row r="90" spans="1:22" x14ac:dyDescent="0.2">
      <c r="A90" s="56" t="s">
        <v>115</v>
      </c>
      <c r="B90" s="57"/>
      <c r="C90" s="58"/>
      <c r="D90" s="59"/>
      <c r="E90" s="54" t="str">
        <f>IF(D90="","",D90*INDEX('Data Inputs'!C$6:C$11,MATCH(C90,Energy)))</f>
        <v/>
      </c>
      <c r="F90" s="60" t="str">
        <f>IF(D90="","", D90*INDEX('Data Inputs'!E$6:E$11,MATCH(C90,Energy)))</f>
        <v/>
      </c>
      <c r="G90" s="58"/>
      <c r="H90" s="58"/>
      <c r="I90" s="58"/>
      <c r="J90" s="61"/>
      <c r="K90" s="62"/>
      <c r="L90" s="62"/>
      <c r="M90" s="58"/>
      <c r="N90" s="63"/>
      <c r="O90" s="64" t="e">
        <f t="shared" si="3"/>
        <v>#VALUE!</v>
      </c>
      <c r="P90" s="65" t="e">
        <f>IF(AND(O90&lt;'Data Inputs'!D$23,O90&gt;='Data Inputs'!B$23),'Data Inputs'!A$23, IF(AND(O90&lt;'Data Inputs'!D$24,O90&gt;='Data Inputs'!B$24),'Data Inputs'!A$24, IF(AND(O90&lt;'Data Inputs'!D$25,O90&gt;='Data Inputs'!B$25),'Data Inputs'!A$25, IF(AND(O90&lt;='Data Inputs'!D$26,O90&gt;='Data Inputs'!B$26),'Data Inputs'!A$26, IF(O90&gt;'Data Inputs'!D$26,'Data Inputs'!A$27, 0)))))</f>
        <v>#VALUE!</v>
      </c>
      <c r="Q90" s="65">
        <f>IF(AND(N90&lt;'Data Inputs'!H$23,N90&gt;='Data Inputs'!F$23),'Data Inputs'!A$23, IF(AND(N90&lt;'Data Inputs'!H$24,N90&gt;='Data Inputs'!F$24),'Data Inputs'!A$24, IF(AND(N90&lt;'Data Inputs'!H$25,N90&gt;='Data Inputs'!F$25),'Data Inputs'!A$25, IF(AND(N90&lt;='Data Inputs'!H$26,N90&gt;='Data Inputs'!F$26),'Data Inputs'!A$26, IF(N90&gt;'Data Inputs'!H$26,'Data Inputs'!A$27, 0)))))</f>
        <v>100</v>
      </c>
      <c r="R90" s="58"/>
      <c r="S90" s="52" t="str">
        <f>IF(R90='Data Inputs'!I$23,'Data Inputs'!A$23,IF(R90='Data Inputs'!I$24,'Data Inputs'!A$24, IF(R90='Data Inputs'!I$25,'Data Inputs'!A$25, IF(R90='Data Inputs'!I$26,'Data Inputs'!A$26, IF(R90='Data Inputs'!I$27,'Data Inputs'!A$27, "")))))</f>
        <v/>
      </c>
      <c r="T90" s="58"/>
      <c r="U90" s="52" t="str">
        <f>IF(T90='Data Inputs'!K$23,'Data Inputs'!A$23,IF(T90='Data Inputs'!K$24,'Data Inputs'!A$24, IF(T90='Data Inputs'!K$25,'Data Inputs'!A$25, IF(T90='Data Inputs'!K$26,'Data Inputs'!A$26, IF(T90='Data Inputs'!K$27,'Data Inputs'!A$27, "")))))</f>
        <v/>
      </c>
      <c r="V90" s="66" t="e">
        <f>(P90*'Data Inputs'!D$28)+(Q90*'Data Inputs'!H$28)+(S90*'Data Inputs'!J$28)+(U90*'Data Inputs'!L$28)</f>
        <v>#VALUE!</v>
      </c>
    </row>
    <row r="91" spans="1:22" x14ac:dyDescent="0.2">
      <c r="A91" s="56" t="s">
        <v>116</v>
      </c>
      <c r="B91" s="57"/>
      <c r="C91" s="58"/>
      <c r="D91" s="59"/>
      <c r="E91" s="54" t="str">
        <f>IF(D91="","",D91*INDEX('Data Inputs'!C$6:C$11,MATCH(C91,Energy)))</f>
        <v/>
      </c>
      <c r="F91" s="60" t="str">
        <f>IF(D91="","", D91*INDEX('Data Inputs'!E$6:E$11,MATCH(C91,Energy)))</f>
        <v/>
      </c>
      <c r="G91" s="58"/>
      <c r="H91" s="58"/>
      <c r="I91" s="58"/>
      <c r="J91" s="61"/>
      <c r="K91" s="62"/>
      <c r="L91" s="62"/>
      <c r="M91" s="58"/>
      <c r="N91" s="63"/>
      <c r="O91" s="64" t="e">
        <f t="shared" si="3"/>
        <v>#VALUE!</v>
      </c>
      <c r="P91" s="65" t="e">
        <f>IF(AND(O91&lt;'Data Inputs'!D$23,O91&gt;='Data Inputs'!B$23),'Data Inputs'!A$23, IF(AND(O91&lt;'Data Inputs'!D$24,O91&gt;='Data Inputs'!B$24),'Data Inputs'!A$24, IF(AND(O91&lt;'Data Inputs'!D$25,O91&gt;='Data Inputs'!B$25),'Data Inputs'!A$25, IF(AND(O91&lt;='Data Inputs'!D$26,O91&gt;='Data Inputs'!B$26),'Data Inputs'!A$26, IF(O91&gt;'Data Inputs'!D$26,'Data Inputs'!A$27, 0)))))</f>
        <v>#VALUE!</v>
      </c>
      <c r="Q91" s="65">
        <f>IF(AND(N91&lt;'Data Inputs'!H$23,N91&gt;='Data Inputs'!F$23),'Data Inputs'!A$23, IF(AND(N91&lt;'Data Inputs'!H$24,N91&gt;='Data Inputs'!F$24),'Data Inputs'!A$24, IF(AND(N91&lt;'Data Inputs'!H$25,N91&gt;='Data Inputs'!F$25),'Data Inputs'!A$25, IF(AND(N91&lt;='Data Inputs'!H$26,N91&gt;='Data Inputs'!F$26),'Data Inputs'!A$26, IF(N91&gt;'Data Inputs'!H$26,'Data Inputs'!A$27, 0)))))</f>
        <v>100</v>
      </c>
      <c r="R91" s="58"/>
      <c r="S91" s="52" t="str">
        <f>IF(R91='Data Inputs'!I$23,'Data Inputs'!A$23,IF(R91='Data Inputs'!I$24,'Data Inputs'!A$24, IF(R91='Data Inputs'!I$25,'Data Inputs'!A$25, IF(R91='Data Inputs'!I$26,'Data Inputs'!A$26, IF(R91='Data Inputs'!I$27,'Data Inputs'!A$27, "")))))</f>
        <v/>
      </c>
      <c r="T91" s="58"/>
      <c r="U91" s="52" t="str">
        <f>IF(T91='Data Inputs'!K$23,'Data Inputs'!A$23,IF(T91='Data Inputs'!K$24,'Data Inputs'!A$24, IF(T91='Data Inputs'!K$25,'Data Inputs'!A$25, IF(T91='Data Inputs'!K$26,'Data Inputs'!A$26, IF(T91='Data Inputs'!K$27,'Data Inputs'!A$27, "")))))</f>
        <v/>
      </c>
      <c r="V91" s="66" t="e">
        <f>(P91*'Data Inputs'!D$28)+(Q91*'Data Inputs'!H$28)+(S91*'Data Inputs'!J$28)+(U91*'Data Inputs'!L$28)</f>
        <v>#VALUE!</v>
      </c>
    </row>
    <row r="92" spans="1:22" x14ac:dyDescent="0.2">
      <c r="A92" s="56" t="s">
        <v>117</v>
      </c>
      <c r="B92" s="57"/>
      <c r="C92" s="58"/>
      <c r="D92" s="59"/>
      <c r="E92" s="54" t="str">
        <f>IF(D92="","",D92*INDEX('Data Inputs'!C$6:C$11,MATCH(C92,Energy)))</f>
        <v/>
      </c>
      <c r="F92" s="60" t="str">
        <f>IF(D92="","", D92*INDEX('Data Inputs'!E$6:E$11,MATCH(C92,Energy)))</f>
        <v/>
      </c>
      <c r="G92" s="58"/>
      <c r="H92" s="58"/>
      <c r="I92" s="58"/>
      <c r="J92" s="61"/>
      <c r="K92" s="62"/>
      <c r="L92" s="62"/>
      <c r="M92" s="58"/>
      <c r="N92" s="63"/>
      <c r="O92" s="64" t="e">
        <f t="shared" si="3"/>
        <v>#VALUE!</v>
      </c>
      <c r="P92" s="65" t="e">
        <f>IF(AND(O92&lt;'Data Inputs'!D$23,O92&gt;='Data Inputs'!B$23),'Data Inputs'!A$23, IF(AND(O92&lt;'Data Inputs'!D$24,O92&gt;='Data Inputs'!B$24),'Data Inputs'!A$24, IF(AND(O92&lt;'Data Inputs'!D$25,O92&gt;='Data Inputs'!B$25),'Data Inputs'!A$25, IF(AND(O92&lt;='Data Inputs'!D$26,O92&gt;='Data Inputs'!B$26),'Data Inputs'!A$26, IF(O92&gt;'Data Inputs'!D$26,'Data Inputs'!A$27, 0)))))</f>
        <v>#VALUE!</v>
      </c>
      <c r="Q92" s="65">
        <f>IF(AND(N92&lt;'Data Inputs'!H$23,N92&gt;='Data Inputs'!F$23),'Data Inputs'!A$23, IF(AND(N92&lt;'Data Inputs'!H$24,N92&gt;='Data Inputs'!F$24),'Data Inputs'!A$24, IF(AND(N92&lt;'Data Inputs'!H$25,N92&gt;='Data Inputs'!F$25),'Data Inputs'!A$25, IF(AND(N92&lt;='Data Inputs'!H$26,N92&gt;='Data Inputs'!F$26),'Data Inputs'!A$26, IF(N92&gt;'Data Inputs'!H$26,'Data Inputs'!A$27, 0)))))</f>
        <v>100</v>
      </c>
      <c r="R92" s="58"/>
      <c r="S92" s="52" t="str">
        <f>IF(R92='Data Inputs'!I$23,'Data Inputs'!A$23,IF(R92='Data Inputs'!I$24,'Data Inputs'!A$24, IF(R92='Data Inputs'!I$25,'Data Inputs'!A$25, IF(R92='Data Inputs'!I$26,'Data Inputs'!A$26, IF(R92='Data Inputs'!I$27,'Data Inputs'!A$27, "")))))</f>
        <v/>
      </c>
      <c r="T92" s="58"/>
      <c r="U92" s="52" t="str">
        <f>IF(T92='Data Inputs'!K$23,'Data Inputs'!A$23,IF(T92='Data Inputs'!K$24,'Data Inputs'!A$24, IF(T92='Data Inputs'!K$25,'Data Inputs'!A$25, IF(T92='Data Inputs'!K$26,'Data Inputs'!A$26, IF(T92='Data Inputs'!K$27,'Data Inputs'!A$27, "")))))</f>
        <v/>
      </c>
      <c r="V92" s="66" t="e">
        <f>(P92*'Data Inputs'!D$28)+(Q92*'Data Inputs'!H$28)+(S92*'Data Inputs'!J$28)+(U92*'Data Inputs'!L$28)</f>
        <v>#VALUE!</v>
      </c>
    </row>
    <row r="93" spans="1:22" x14ac:dyDescent="0.2">
      <c r="A93" s="56" t="s">
        <v>118</v>
      </c>
      <c r="B93" s="57"/>
      <c r="C93" s="58"/>
      <c r="D93" s="59"/>
      <c r="E93" s="54" t="str">
        <f>IF(D93="","",D93*INDEX('Data Inputs'!C$6:C$11,MATCH(C93,Energy)))</f>
        <v/>
      </c>
      <c r="F93" s="60" t="str">
        <f>IF(D93="","", D93*INDEX('Data Inputs'!E$6:E$11,MATCH(C93,Energy)))</f>
        <v/>
      </c>
      <c r="G93" s="58"/>
      <c r="H93" s="58"/>
      <c r="I93" s="58"/>
      <c r="J93" s="61"/>
      <c r="K93" s="62"/>
      <c r="L93" s="62"/>
      <c r="M93" s="58"/>
      <c r="N93" s="63"/>
      <c r="O93" s="64" t="e">
        <f t="shared" si="3"/>
        <v>#VALUE!</v>
      </c>
      <c r="P93" s="65" t="e">
        <f>IF(AND(O93&lt;'Data Inputs'!D$23,O93&gt;='Data Inputs'!B$23),'Data Inputs'!A$23, IF(AND(O93&lt;'Data Inputs'!D$24,O93&gt;='Data Inputs'!B$24),'Data Inputs'!A$24, IF(AND(O93&lt;'Data Inputs'!D$25,O93&gt;='Data Inputs'!B$25),'Data Inputs'!A$25, IF(AND(O93&lt;='Data Inputs'!D$26,O93&gt;='Data Inputs'!B$26),'Data Inputs'!A$26, IF(O93&gt;'Data Inputs'!D$26,'Data Inputs'!A$27, 0)))))</f>
        <v>#VALUE!</v>
      </c>
      <c r="Q93" s="65">
        <f>IF(AND(N93&lt;'Data Inputs'!H$23,N93&gt;='Data Inputs'!F$23),'Data Inputs'!A$23, IF(AND(N93&lt;'Data Inputs'!H$24,N93&gt;='Data Inputs'!F$24),'Data Inputs'!A$24, IF(AND(N93&lt;'Data Inputs'!H$25,N93&gt;='Data Inputs'!F$25),'Data Inputs'!A$25, IF(AND(N93&lt;='Data Inputs'!H$26,N93&gt;='Data Inputs'!F$26),'Data Inputs'!A$26, IF(N93&gt;'Data Inputs'!H$26,'Data Inputs'!A$27, 0)))))</f>
        <v>100</v>
      </c>
      <c r="R93" s="58"/>
      <c r="S93" s="52" t="str">
        <f>IF(R93='Data Inputs'!I$23,'Data Inputs'!A$23,IF(R93='Data Inputs'!I$24,'Data Inputs'!A$24, IF(R93='Data Inputs'!I$25,'Data Inputs'!A$25, IF(R93='Data Inputs'!I$26,'Data Inputs'!A$26, IF(R93='Data Inputs'!I$27,'Data Inputs'!A$27, "")))))</f>
        <v/>
      </c>
      <c r="T93" s="58"/>
      <c r="U93" s="52" t="str">
        <f>IF(T93='Data Inputs'!K$23,'Data Inputs'!A$23,IF(T93='Data Inputs'!K$24,'Data Inputs'!A$24, IF(T93='Data Inputs'!K$25,'Data Inputs'!A$25, IF(T93='Data Inputs'!K$26,'Data Inputs'!A$26, IF(T93='Data Inputs'!K$27,'Data Inputs'!A$27, "")))))</f>
        <v/>
      </c>
      <c r="V93" s="66" t="e">
        <f>(P93*'Data Inputs'!D$28)+(Q93*'Data Inputs'!H$28)+(S93*'Data Inputs'!J$28)+(U93*'Data Inputs'!L$28)</f>
        <v>#VALUE!</v>
      </c>
    </row>
    <row r="94" spans="1:22" x14ac:dyDescent="0.2">
      <c r="A94" s="56" t="s">
        <v>119</v>
      </c>
      <c r="B94" s="57"/>
      <c r="C94" s="58"/>
      <c r="D94" s="59"/>
      <c r="E94" s="54" t="str">
        <f>IF(D94="","",D94*INDEX('Data Inputs'!C$6:C$11,MATCH(C94,Energy)))</f>
        <v/>
      </c>
      <c r="F94" s="60" t="str">
        <f>IF(D94="","", D94*INDEX('Data Inputs'!E$6:E$11,MATCH(C94,Energy)))</f>
        <v/>
      </c>
      <c r="G94" s="58"/>
      <c r="H94" s="58"/>
      <c r="I94" s="58"/>
      <c r="J94" s="61"/>
      <c r="K94" s="62"/>
      <c r="L94" s="62"/>
      <c r="M94" s="58"/>
      <c r="N94" s="63"/>
      <c r="O94" s="64" t="e">
        <f t="shared" si="3"/>
        <v>#VALUE!</v>
      </c>
      <c r="P94" s="65" t="e">
        <f>IF(AND(O94&lt;'Data Inputs'!D$23,O94&gt;='Data Inputs'!B$23),'Data Inputs'!A$23, IF(AND(O94&lt;'Data Inputs'!D$24,O94&gt;='Data Inputs'!B$24),'Data Inputs'!A$24, IF(AND(O94&lt;'Data Inputs'!D$25,O94&gt;='Data Inputs'!B$25),'Data Inputs'!A$25, IF(AND(O94&lt;='Data Inputs'!D$26,O94&gt;='Data Inputs'!B$26),'Data Inputs'!A$26, IF(O94&gt;'Data Inputs'!D$26,'Data Inputs'!A$27, 0)))))</f>
        <v>#VALUE!</v>
      </c>
      <c r="Q94" s="65">
        <f>IF(AND(N94&lt;'Data Inputs'!H$23,N94&gt;='Data Inputs'!F$23),'Data Inputs'!A$23, IF(AND(N94&lt;'Data Inputs'!H$24,N94&gt;='Data Inputs'!F$24),'Data Inputs'!A$24, IF(AND(N94&lt;'Data Inputs'!H$25,N94&gt;='Data Inputs'!F$25),'Data Inputs'!A$25, IF(AND(N94&lt;='Data Inputs'!H$26,N94&gt;='Data Inputs'!F$26),'Data Inputs'!A$26, IF(N94&gt;'Data Inputs'!H$26,'Data Inputs'!A$27, 0)))))</f>
        <v>100</v>
      </c>
      <c r="R94" s="58"/>
      <c r="S94" s="52" t="str">
        <f>IF(R94='Data Inputs'!I$23,'Data Inputs'!A$23,IF(R94='Data Inputs'!I$24,'Data Inputs'!A$24, IF(R94='Data Inputs'!I$25,'Data Inputs'!A$25, IF(R94='Data Inputs'!I$26,'Data Inputs'!A$26, IF(R94='Data Inputs'!I$27,'Data Inputs'!A$27, "")))))</f>
        <v/>
      </c>
      <c r="T94" s="58"/>
      <c r="U94" s="52" t="str">
        <f>IF(T94='Data Inputs'!K$23,'Data Inputs'!A$23,IF(T94='Data Inputs'!K$24,'Data Inputs'!A$24, IF(T94='Data Inputs'!K$25,'Data Inputs'!A$25, IF(T94='Data Inputs'!K$26,'Data Inputs'!A$26, IF(T94='Data Inputs'!K$27,'Data Inputs'!A$27, "")))))</f>
        <v/>
      </c>
      <c r="V94" s="66" t="e">
        <f>(P94*'Data Inputs'!D$28)+(Q94*'Data Inputs'!H$28)+(S94*'Data Inputs'!J$28)+(U94*'Data Inputs'!L$28)</f>
        <v>#VALUE!</v>
      </c>
    </row>
    <row r="95" spans="1:22" x14ac:dyDescent="0.2">
      <c r="A95" s="56" t="s">
        <v>120</v>
      </c>
      <c r="B95" s="57"/>
      <c r="C95" s="58"/>
      <c r="D95" s="59"/>
      <c r="E95" s="54" t="str">
        <f>IF(D95="","",D95*INDEX('Data Inputs'!C$6:C$11,MATCH(C95,Energy)))</f>
        <v/>
      </c>
      <c r="F95" s="60" t="str">
        <f>IF(D95="","", D95*INDEX('Data Inputs'!E$6:E$11,MATCH(C95,Energy)))</f>
        <v/>
      </c>
      <c r="G95" s="58"/>
      <c r="H95" s="58"/>
      <c r="I95" s="58"/>
      <c r="J95" s="61"/>
      <c r="K95" s="62"/>
      <c r="L95" s="62"/>
      <c r="M95" s="58"/>
      <c r="N95" s="63"/>
      <c r="O95" s="64" t="e">
        <f t="shared" si="3"/>
        <v>#VALUE!</v>
      </c>
      <c r="P95" s="65" t="e">
        <f>IF(AND(O95&lt;'Data Inputs'!D$23,O95&gt;='Data Inputs'!B$23),'Data Inputs'!A$23, IF(AND(O95&lt;'Data Inputs'!D$24,O95&gt;='Data Inputs'!B$24),'Data Inputs'!A$24, IF(AND(O95&lt;'Data Inputs'!D$25,O95&gt;='Data Inputs'!B$25),'Data Inputs'!A$25, IF(AND(O95&lt;='Data Inputs'!D$26,O95&gt;='Data Inputs'!B$26),'Data Inputs'!A$26, IF(O95&gt;'Data Inputs'!D$26,'Data Inputs'!A$27, 0)))))</f>
        <v>#VALUE!</v>
      </c>
      <c r="Q95" s="65">
        <f>IF(AND(N95&lt;'Data Inputs'!H$23,N95&gt;='Data Inputs'!F$23),'Data Inputs'!A$23, IF(AND(N95&lt;'Data Inputs'!H$24,N95&gt;='Data Inputs'!F$24),'Data Inputs'!A$24, IF(AND(N95&lt;'Data Inputs'!H$25,N95&gt;='Data Inputs'!F$25),'Data Inputs'!A$25, IF(AND(N95&lt;='Data Inputs'!H$26,N95&gt;='Data Inputs'!F$26),'Data Inputs'!A$26, IF(N95&gt;'Data Inputs'!H$26,'Data Inputs'!A$27, 0)))))</f>
        <v>100</v>
      </c>
      <c r="R95" s="58"/>
      <c r="S95" s="52" t="str">
        <f>IF(R95='Data Inputs'!I$23,'Data Inputs'!A$23,IF(R95='Data Inputs'!I$24,'Data Inputs'!A$24, IF(R95='Data Inputs'!I$25,'Data Inputs'!A$25, IF(R95='Data Inputs'!I$26,'Data Inputs'!A$26, IF(R95='Data Inputs'!I$27,'Data Inputs'!A$27, "")))))</f>
        <v/>
      </c>
      <c r="T95" s="58"/>
      <c r="U95" s="52" t="str">
        <f>IF(T95='Data Inputs'!K$23,'Data Inputs'!A$23,IF(T95='Data Inputs'!K$24,'Data Inputs'!A$24, IF(T95='Data Inputs'!K$25,'Data Inputs'!A$25, IF(T95='Data Inputs'!K$26,'Data Inputs'!A$26, IF(T95='Data Inputs'!K$27,'Data Inputs'!A$27, "")))))</f>
        <v/>
      </c>
      <c r="V95" s="66" t="e">
        <f>(P95*'Data Inputs'!D$28)+(Q95*'Data Inputs'!H$28)+(S95*'Data Inputs'!J$28)+(U95*'Data Inputs'!L$28)</f>
        <v>#VALUE!</v>
      </c>
    </row>
    <row r="96" spans="1:22" x14ac:dyDescent="0.2">
      <c r="A96" s="56" t="s">
        <v>121</v>
      </c>
      <c r="B96" s="57"/>
      <c r="C96" s="58"/>
      <c r="D96" s="59"/>
      <c r="E96" s="54" t="str">
        <f>IF(D96="","",D96*INDEX('Data Inputs'!C$6:C$11,MATCH(C96,Energy)))</f>
        <v/>
      </c>
      <c r="F96" s="60" t="str">
        <f>IF(D96="","", D96*INDEX('Data Inputs'!E$6:E$11,MATCH(C96,Energy)))</f>
        <v/>
      </c>
      <c r="G96" s="58"/>
      <c r="H96" s="58"/>
      <c r="I96" s="58"/>
      <c r="J96" s="61"/>
      <c r="K96" s="62"/>
      <c r="L96" s="62"/>
      <c r="M96" s="58"/>
      <c r="N96" s="63"/>
      <c r="O96" s="64" t="e">
        <f t="shared" si="3"/>
        <v>#VALUE!</v>
      </c>
      <c r="P96" s="65" t="e">
        <f>IF(AND(O96&lt;'Data Inputs'!D$23,O96&gt;='Data Inputs'!B$23),'Data Inputs'!A$23, IF(AND(O96&lt;'Data Inputs'!D$24,O96&gt;='Data Inputs'!B$24),'Data Inputs'!A$24, IF(AND(O96&lt;'Data Inputs'!D$25,O96&gt;='Data Inputs'!B$25),'Data Inputs'!A$25, IF(AND(O96&lt;='Data Inputs'!D$26,O96&gt;='Data Inputs'!B$26),'Data Inputs'!A$26, IF(O96&gt;'Data Inputs'!D$26,'Data Inputs'!A$27, 0)))))</f>
        <v>#VALUE!</v>
      </c>
      <c r="Q96" s="65">
        <f>IF(AND(N96&lt;'Data Inputs'!H$23,N96&gt;='Data Inputs'!F$23),'Data Inputs'!A$23, IF(AND(N96&lt;'Data Inputs'!H$24,N96&gt;='Data Inputs'!F$24),'Data Inputs'!A$24, IF(AND(N96&lt;'Data Inputs'!H$25,N96&gt;='Data Inputs'!F$25),'Data Inputs'!A$25, IF(AND(N96&lt;='Data Inputs'!H$26,N96&gt;='Data Inputs'!F$26),'Data Inputs'!A$26, IF(N96&gt;'Data Inputs'!H$26,'Data Inputs'!A$27, 0)))))</f>
        <v>100</v>
      </c>
      <c r="R96" s="58"/>
      <c r="S96" s="52" t="str">
        <f>IF(R96='Data Inputs'!I$23,'Data Inputs'!A$23,IF(R96='Data Inputs'!I$24,'Data Inputs'!A$24, IF(R96='Data Inputs'!I$25,'Data Inputs'!A$25, IF(R96='Data Inputs'!I$26,'Data Inputs'!A$26, IF(R96='Data Inputs'!I$27,'Data Inputs'!A$27, "")))))</f>
        <v/>
      </c>
      <c r="T96" s="58"/>
      <c r="U96" s="52" t="str">
        <f>IF(T96='Data Inputs'!K$23,'Data Inputs'!A$23,IF(T96='Data Inputs'!K$24,'Data Inputs'!A$24, IF(T96='Data Inputs'!K$25,'Data Inputs'!A$25, IF(T96='Data Inputs'!K$26,'Data Inputs'!A$26, IF(T96='Data Inputs'!K$27,'Data Inputs'!A$27, "")))))</f>
        <v/>
      </c>
      <c r="V96" s="66" t="e">
        <f>(P96*'Data Inputs'!D$28)+(Q96*'Data Inputs'!H$28)+(S96*'Data Inputs'!J$28)+(U96*'Data Inputs'!L$28)</f>
        <v>#VALUE!</v>
      </c>
    </row>
    <row r="97" spans="1:22" x14ac:dyDescent="0.2">
      <c r="A97" s="56" t="s">
        <v>122</v>
      </c>
      <c r="B97" s="57"/>
      <c r="C97" s="58"/>
      <c r="D97" s="59"/>
      <c r="E97" s="54" t="str">
        <f>IF(D97="","",D97*INDEX('Data Inputs'!C$6:C$11,MATCH(C97,Energy)))</f>
        <v/>
      </c>
      <c r="F97" s="60" t="str">
        <f>IF(D97="","", D97*INDEX('Data Inputs'!E$6:E$11,MATCH(C97,Energy)))</f>
        <v/>
      </c>
      <c r="G97" s="58"/>
      <c r="H97" s="58"/>
      <c r="I97" s="58"/>
      <c r="J97" s="61"/>
      <c r="K97" s="62"/>
      <c r="L97" s="62"/>
      <c r="M97" s="58"/>
      <c r="N97" s="63"/>
      <c r="O97" s="64" t="e">
        <f t="shared" si="3"/>
        <v>#VALUE!</v>
      </c>
      <c r="P97" s="65" t="e">
        <f>IF(AND(O97&lt;'Data Inputs'!D$23,O97&gt;='Data Inputs'!B$23),'Data Inputs'!A$23, IF(AND(O97&lt;'Data Inputs'!D$24,O97&gt;='Data Inputs'!B$24),'Data Inputs'!A$24, IF(AND(O97&lt;'Data Inputs'!D$25,O97&gt;='Data Inputs'!B$25),'Data Inputs'!A$25, IF(AND(O97&lt;='Data Inputs'!D$26,O97&gt;='Data Inputs'!B$26),'Data Inputs'!A$26, IF(O97&gt;'Data Inputs'!D$26,'Data Inputs'!A$27, 0)))))</f>
        <v>#VALUE!</v>
      </c>
      <c r="Q97" s="65">
        <f>IF(AND(N97&lt;'Data Inputs'!H$23,N97&gt;='Data Inputs'!F$23),'Data Inputs'!A$23, IF(AND(N97&lt;'Data Inputs'!H$24,N97&gt;='Data Inputs'!F$24),'Data Inputs'!A$24, IF(AND(N97&lt;'Data Inputs'!H$25,N97&gt;='Data Inputs'!F$25),'Data Inputs'!A$25, IF(AND(N97&lt;='Data Inputs'!H$26,N97&gt;='Data Inputs'!F$26),'Data Inputs'!A$26, IF(N97&gt;'Data Inputs'!H$26,'Data Inputs'!A$27, 0)))))</f>
        <v>100</v>
      </c>
      <c r="R97" s="58"/>
      <c r="S97" s="52" t="str">
        <f>IF(R97='Data Inputs'!I$23,'Data Inputs'!A$23,IF(R97='Data Inputs'!I$24,'Data Inputs'!A$24, IF(R97='Data Inputs'!I$25,'Data Inputs'!A$25, IF(R97='Data Inputs'!I$26,'Data Inputs'!A$26, IF(R97='Data Inputs'!I$27,'Data Inputs'!A$27, "")))))</f>
        <v/>
      </c>
      <c r="T97" s="58"/>
      <c r="U97" s="52" t="str">
        <f>IF(T97='Data Inputs'!K$23,'Data Inputs'!A$23,IF(T97='Data Inputs'!K$24,'Data Inputs'!A$24, IF(T97='Data Inputs'!K$25,'Data Inputs'!A$25, IF(T97='Data Inputs'!K$26,'Data Inputs'!A$26, IF(T97='Data Inputs'!K$27,'Data Inputs'!A$27, "")))))</f>
        <v/>
      </c>
      <c r="V97" s="66" t="e">
        <f>(P97*'Data Inputs'!D$28)+(Q97*'Data Inputs'!H$28)+(S97*'Data Inputs'!J$28)+(U97*'Data Inputs'!L$28)</f>
        <v>#VALUE!</v>
      </c>
    </row>
    <row r="98" spans="1:22" x14ac:dyDescent="0.2">
      <c r="A98" s="56" t="s">
        <v>123</v>
      </c>
      <c r="B98" s="57"/>
      <c r="C98" s="58"/>
      <c r="D98" s="59"/>
      <c r="E98" s="54" t="str">
        <f>IF(D98="","",D98*INDEX('Data Inputs'!C$6:C$11,MATCH(C98,Energy)))</f>
        <v/>
      </c>
      <c r="F98" s="60" t="str">
        <f>IF(D98="","", D98*INDEX('Data Inputs'!E$6:E$11,MATCH(C98,Energy)))</f>
        <v/>
      </c>
      <c r="G98" s="58"/>
      <c r="H98" s="58"/>
      <c r="I98" s="58"/>
      <c r="J98" s="61"/>
      <c r="K98" s="62"/>
      <c r="L98" s="62"/>
      <c r="M98" s="58"/>
      <c r="N98" s="63"/>
      <c r="O98" s="64" t="e">
        <f t="shared" si="3"/>
        <v>#VALUE!</v>
      </c>
      <c r="P98" s="65" t="e">
        <f>IF(AND(O98&lt;'Data Inputs'!D$23,O98&gt;='Data Inputs'!B$23),'Data Inputs'!A$23, IF(AND(O98&lt;'Data Inputs'!D$24,O98&gt;='Data Inputs'!B$24),'Data Inputs'!A$24, IF(AND(O98&lt;'Data Inputs'!D$25,O98&gt;='Data Inputs'!B$25),'Data Inputs'!A$25, IF(AND(O98&lt;='Data Inputs'!D$26,O98&gt;='Data Inputs'!B$26),'Data Inputs'!A$26, IF(O98&gt;'Data Inputs'!D$26,'Data Inputs'!A$27, 0)))))</f>
        <v>#VALUE!</v>
      </c>
      <c r="Q98" s="65">
        <f>IF(AND(N98&lt;'Data Inputs'!H$23,N98&gt;='Data Inputs'!F$23),'Data Inputs'!A$23, IF(AND(N98&lt;'Data Inputs'!H$24,N98&gt;='Data Inputs'!F$24),'Data Inputs'!A$24, IF(AND(N98&lt;'Data Inputs'!H$25,N98&gt;='Data Inputs'!F$25),'Data Inputs'!A$25, IF(AND(N98&lt;='Data Inputs'!H$26,N98&gt;='Data Inputs'!F$26),'Data Inputs'!A$26, IF(N98&gt;'Data Inputs'!H$26,'Data Inputs'!A$27, 0)))))</f>
        <v>100</v>
      </c>
      <c r="R98" s="58"/>
      <c r="S98" s="52" t="str">
        <f>IF(R98='Data Inputs'!I$23,'Data Inputs'!A$23,IF(R98='Data Inputs'!I$24,'Data Inputs'!A$24, IF(R98='Data Inputs'!I$25,'Data Inputs'!A$25, IF(R98='Data Inputs'!I$26,'Data Inputs'!A$26, IF(R98='Data Inputs'!I$27,'Data Inputs'!A$27, "")))))</f>
        <v/>
      </c>
      <c r="T98" s="58"/>
      <c r="U98" s="52" t="str">
        <f>IF(T98='Data Inputs'!K$23,'Data Inputs'!A$23,IF(T98='Data Inputs'!K$24,'Data Inputs'!A$24, IF(T98='Data Inputs'!K$25,'Data Inputs'!A$25, IF(T98='Data Inputs'!K$26,'Data Inputs'!A$26, IF(T98='Data Inputs'!K$27,'Data Inputs'!A$27, "")))))</f>
        <v/>
      </c>
      <c r="V98" s="66" t="e">
        <f>(P98*'Data Inputs'!D$28)+(Q98*'Data Inputs'!H$28)+(S98*'Data Inputs'!J$28)+(U98*'Data Inputs'!L$28)</f>
        <v>#VALUE!</v>
      </c>
    </row>
    <row r="99" spans="1:22" x14ac:dyDescent="0.2">
      <c r="A99" s="56" t="s">
        <v>124</v>
      </c>
      <c r="B99" s="57"/>
      <c r="C99" s="58"/>
      <c r="D99" s="59"/>
      <c r="E99" s="54" t="str">
        <f>IF(D99="","",D99*INDEX('Data Inputs'!C$6:C$11,MATCH(C99,Energy)))</f>
        <v/>
      </c>
      <c r="F99" s="60" t="str">
        <f>IF(D99="","", D99*INDEX('Data Inputs'!E$6:E$11,MATCH(C99,Energy)))</f>
        <v/>
      </c>
      <c r="G99" s="58"/>
      <c r="H99" s="58"/>
      <c r="I99" s="58"/>
      <c r="J99" s="61"/>
      <c r="K99" s="62"/>
      <c r="L99" s="62"/>
      <c r="M99" s="58"/>
      <c r="N99" s="63"/>
      <c r="O99" s="64" t="e">
        <f t="shared" si="3"/>
        <v>#VALUE!</v>
      </c>
      <c r="P99" s="65" t="e">
        <f>IF(AND(O99&lt;'Data Inputs'!D$23,O99&gt;='Data Inputs'!B$23),'Data Inputs'!A$23, IF(AND(O99&lt;'Data Inputs'!D$24,O99&gt;='Data Inputs'!B$24),'Data Inputs'!A$24, IF(AND(O99&lt;'Data Inputs'!D$25,O99&gt;='Data Inputs'!B$25),'Data Inputs'!A$25, IF(AND(O99&lt;='Data Inputs'!D$26,O99&gt;='Data Inputs'!B$26),'Data Inputs'!A$26, IF(O99&gt;'Data Inputs'!D$26,'Data Inputs'!A$27, 0)))))</f>
        <v>#VALUE!</v>
      </c>
      <c r="Q99" s="65">
        <f>IF(AND(N99&lt;'Data Inputs'!H$23,N99&gt;='Data Inputs'!F$23),'Data Inputs'!A$23, IF(AND(N99&lt;'Data Inputs'!H$24,N99&gt;='Data Inputs'!F$24),'Data Inputs'!A$24, IF(AND(N99&lt;'Data Inputs'!H$25,N99&gt;='Data Inputs'!F$25),'Data Inputs'!A$25, IF(AND(N99&lt;='Data Inputs'!H$26,N99&gt;='Data Inputs'!F$26),'Data Inputs'!A$26, IF(N99&gt;'Data Inputs'!H$26,'Data Inputs'!A$27, 0)))))</f>
        <v>100</v>
      </c>
      <c r="R99" s="58"/>
      <c r="S99" s="52" t="str">
        <f>IF(R99='Data Inputs'!I$23,'Data Inputs'!A$23,IF(R99='Data Inputs'!I$24,'Data Inputs'!A$24, IF(R99='Data Inputs'!I$25,'Data Inputs'!A$25, IF(R99='Data Inputs'!I$26,'Data Inputs'!A$26, IF(R99='Data Inputs'!I$27,'Data Inputs'!A$27, "")))))</f>
        <v/>
      </c>
      <c r="T99" s="58"/>
      <c r="U99" s="52" t="str">
        <f>IF(T99='Data Inputs'!K$23,'Data Inputs'!A$23,IF(T99='Data Inputs'!K$24,'Data Inputs'!A$24, IF(T99='Data Inputs'!K$25,'Data Inputs'!A$25, IF(T99='Data Inputs'!K$26,'Data Inputs'!A$26, IF(T99='Data Inputs'!K$27,'Data Inputs'!A$27, "")))))</f>
        <v/>
      </c>
      <c r="V99" s="66" t="e">
        <f>(P99*'Data Inputs'!D$28)+(Q99*'Data Inputs'!H$28)+(S99*'Data Inputs'!J$28)+(U99*'Data Inputs'!L$28)</f>
        <v>#VALUE!</v>
      </c>
    </row>
    <row r="100" spans="1:22" x14ac:dyDescent="0.2">
      <c r="A100" s="56" t="s">
        <v>125</v>
      </c>
      <c r="B100" s="57"/>
      <c r="C100" s="58"/>
      <c r="D100" s="59"/>
      <c r="E100" s="54" t="str">
        <f>IF(D100="","",D100*INDEX('Data Inputs'!C$6:C$11,MATCH(C100,Energy)))</f>
        <v/>
      </c>
      <c r="F100" s="60" t="str">
        <f>IF(D100="","", D100*INDEX('Data Inputs'!E$6:E$11,MATCH(C100,Energy)))</f>
        <v/>
      </c>
      <c r="G100" s="58"/>
      <c r="H100" s="58"/>
      <c r="I100" s="58"/>
      <c r="J100" s="61"/>
      <c r="K100" s="62"/>
      <c r="L100" s="62"/>
      <c r="M100" s="58"/>
      <c r="N100" s="63"/>
      <c r="O100" s="64" t="e">
        <f t="shared" si="3"/>
        <v>#VALUE!</v>
      </c>
      <c r="P100" s="65" t="e">
        <f>IF(AND(O100&lt;'Data Inputs'!D$23,O100&gt;='Data Inputs'!B$23),'Data Inputs'!A$23, IF(AND(O100&lt;'Data Inputs'!D$24,O100&gt;='Data Inputs'!B$24),'Data Inputs'!A$24, IF(AND(O100&lt;'Data Inputs'!D$25,O100&gt;='Data Inputs'!B$25),'Data Inputs'!A$25, IF(AND(O100&lt;='Data Inputs'!D$26,O100&gt;='Data Inputs'!B$26),'Data Inputs'!A$26, IF(O100&gt;'Data Inputs'!D$26,'Data Inputs'!A$27, 0)))))</f>
        <v>#VALUE!</v>
      </c>
      <c r="Q100" s="65">
        <f>IF(AND(N100&lt;'Data Inputs'!H$23,N100&gt;='Data Inputs'!F$23),'Data Inputs'!A$23, IF(AND(N100&lt;'Data Inputs'!H$24,N100&gt;='Data Inputs'!F$24),'Data Inputs'!A$24, IF(AND(N100&lt;'Data Inputs'!H$25,N100&gt;='Data Inputs'!F$25),'Data Inputs'!A$25, IF(AND(N100&lt;='Data Inputs'!H$26,N100&gt;='Data Inputs'!F$26),'Data Inputs'!A$26, IF(N100&gt;'Data Inputs'!H$26,'Data Inputs'!A$27, 0)))))</f>
        <v>100</v>
      </c>
      <c r="R100" s="58"/>
      <c r="S100" s="52" t="str">
        <f>IF(R100='Data Inputs'!I$23,'Data Inputs'!A$23,IF(R100='Data Inputs'!I$24,'Data Inputs'!A$24, IF(R100='Data Inputs'!I$25,'Data Inputs'!A$25, IF(R100='Data Inputs'!I$26,'Data Inputs'!A$26, IF(R100='Data Inputs'!I$27,'Data Inputs'!A$27, "")))))</f>
        <v/>
      </c>
      <c r="T100" s="58"/>
      <c r="U100" s="52" t="str">
        <f>IF(T100='Data Inputs'!K$23,'Data Inputs'!A$23,IF(T100='Data Inputs'!K$24,'Data Inputs'!A$24, IF(T100='Data Inputs'!K$25,'Data Inputs'!A$25, IF(T100='Data Inputs'!K$26,'Data Inputs'!A$26, IF(T100='Data Inputs'!K$27,'Data Inputs'!A$27, "")))))</f>
        <v/>
      </c>
      <c r="V100" s="66" t="e">
        <f>(P100*'Data Inputs'!D$28)+(Q100*'Data Inputs'!H$28)+(S100*'Data Inputs'!J$28)+(U100*'Data Inputs'!L$28)</f>
        <v>#VALUE!</v>
      </c>
    </row>
    <row r="101" spans="1:22" x14ac:dyDescent="0.2">
      <c r="A101" s="56" t="s">
        <v>126</v>
      </c>
      <c r="B101" s="57"/>
      <c r="C101" s="58"/>
      <c r="D101" s="59"/>
      <c r="E101" s="54" t="str">
        <f>IF(D101="","",D101*INDEX('Data Inputs'!C$6:C$11,MATCH(C101,Energy)))</f>
        <v/>
      </c>
      <c r="F101" s="60" t="str">
        <f>IF(D101="","", D101*INDEX('Data Inputs'!E$6:E$11,MATCH(C101,Energy)))</f>
        <v/>
      </c>
      <c r="G101" s="58"/>
      <c r="H101" s="58"/>
      <c r="I101" s="58"/>
      <c r="J101" s="61"/>
      <c r="K101" s="62"/>
      <c r="L101" s="62"/>
      <c r="M101" s="58"/>
      <c r="N101" s="63"/>
      <c r="O101" s="64" t="e">
        <f t="shared" si="3"/>
        <v>#VALUE!</v>
      </c>
      <c r="P101" s="65" t="e">
        <f>IF(AND(O101&lt;'Data Inputs'!D$23,O101&gt;='Data Inputs'!B$23),'Data Inputs'!A$23, IF(AND(O101&lt;'Data Inputs'!D$24,O101&gt;='Data Inputs'!B$24),'Data Inputs'!A$24, IF(AND(O101&lt;'Data Inputs'!D$25,O101&gt;='Data Inputs'!B$25),'Data Inputs'!A$25, IF(AND(O101&lt;='Data Inputs'!D$26,O101&gt;='Data Inputs'!B$26),'Data Inputs'!A$26, IF(O101&gt;'Data Inputs'!D$26,'Data Inputs'!A$27, 0)))))</f>
        <v>#VALUE!</v>
      </c>
      <c r="Q101" s="65">
        <f>IF(AND(N101&lt;'Data Inputs'!H$23,N101&gt;='Data Inputs'!F$23),'Data Inputs'!A$23, IF(AND(N101&lt;'Data Inputs'!H$24,N101&gt;='Data Inputs'!F$24),'Data Inputs'!A$24, IF(AND(N101&lt;'Data Inputs'!H$25,N101&gt;='Data Inputs'!F$25),'Data Inputs'!A$25, IF(AND(N101&lt;='Data Inputs'!H$26,N101&gt;='Data Inputs'!F$26),'Data Inputs'!A$26, IF(N101&gt;'Data Inputs'!H$26,'Data Inputs'!A$27, 0)))))</f>
        <v>100</v>
      </c>
      <c r="R101" s="58"/>
      <c r="S101" s="52" t="str">
        <f>IF(R101='Data Inputs'!I$23,'Data Inputs'!A$23,IF(R101='Data Inputs'!I$24,'Data Inputs'!A$24, IF(R101='Data Inputs'!I$25,'Data Inputs'!A$25, IF(R101='Data Inputs'!I$26,'Data Inputs'!A$26, IF(R101='Data Inputs'!I$27,'Data Inputs'!A$27, "")))))</f>
        <v/>
      </c>
      <c r="T101" s="58"/>
      <c r="U101" s="52" t="str">
        <f>IF(T101='Data Inputs'!K$23,'Data Inputs'!A$23,IF(T101='Data Inputs'!K$24,'Data Inputs'!A$24, IF(T101='Data Inputs'!K$25,'Data Inputs'!A$25, IF(T101='Data Inputs'!K$26,'Data Inputs'!A$26, IF(T101='Data Inputs'!K$27,'Data Inputs'!A$27, "")))))</f>
        <v/>
      </c>
      <c r="V101" s="66" t="e">
        <f>(P101*'Data Inputs'!D$28)+(Q101*'Data Inputs'!H$28)+(S101*'Data Inputs'!J$28)+(U101*'Data Inputs'!L$28)</f>
        <v>#VALUE!</v>
      </c>
    </row>
    <row r="102" spans="1:22" x14ac:dyDescent="0.2">
      <c r="A102" s="56" t="s">
        <v>127</v>
      </c>
      <c r="B102" s="57"/>
      <c r="C102" s="58"/>
      <c r="D102" s="59"/>
      <c r="E102" s="54" t="str">
        <f>IF(D102="","",D102*INDEX('Data Inputs'!C$6:C$11,MATCH(C102,Energy)))</f>
        <v/>
      </c>
      <c r="F102" s="60" t="str">
        <f>IF(D102="","", D102*INDEX('Data Inputs'!E$6:E$11,MATCH(C102,Energy)))</f>
        <v/>
      </c>
      <c r="G102" s="58"/>
      <c r="H102" s="58"/>
      <c r="I102" s="58"/>
      <c r="J102" s="61"/>
      <c r="K102" s="62"/>
      <c r="L102" s="62"/>
      <c r="M102" s="58"/>
      <c r="N102" s="63"/>
      <c r="O102" s="64" t="e">
        <f t="shared" si="3"/>
        <v>#VALUE!</v>
      </c>
      <c r="P102" s="65" t="e">
        <f>IF(AND(O102&lt;'Data Inputs'!D$23,O102&gt;='Data Inputs'!B$23),'Data Inputs'!A$23, IF(AND(O102&lt;'Data Inputs'!D$24,O102&gt;='Data Inputs'!B$24),'Data Inputs'!A$24, IF(AND(O102&lt;'Data Inputs'!D$25,O102&gt;='Data Inputs'!B$25),'Data Inputs'!A$25, IF(AND(O102&lt;='Data Inputs'!D$26,O102&gt;='Data Inputs'!B$26),'Data Inputs'!A$26, IF(O102&gt;'Data Inputs'!D$26,'Data Inputs'!A$27, 0)))))</f>
        <v>#VALUE!</v>
      </c>
      <c r="Q102" s="65">
        <f>IF(AND(N102&lt;'Data Inputs'!H$23,N102&gt;='Data Inputs'!F$23),'Data Inputs'!A$23, IF(AND(N102&lt;'Data Inputs'!H$24,N102&gt;='Data Inputs'!F$24),'Data Inputs'!A$24, IF(AND(N102&lt;'Data Inputs'!H$25,N102&gt;='Data Inputs'!F$25),'Data Inputs'!A$25, IF(AND(N102&lt;='Data Inputs'!H$26,N102&gt;='Data Inputs'!F$26),'Data Inputs'!A$26, IF(N102&gt;'Data Inputs'!H$26,'Data Inputs'!A$27, 0)))))</f>
        <v>100</v>
      </c>
      <c r="R102" s="58"/>
      <c r="S102" s="52" t="str">
        <f>IF(R102='Data Inputs'!I$23,'Data Inputs'!A$23,IF(R102='Data Inputs'!I$24,'Data Inputs'!A$24, IF(R102='Data Inputs'!I$25,'Data Inputs'!A$25, IF(R102='Data Inputs'!I$26,'Data Inputs'!A$26, IF(R102='Data Inputs'!I$27,'Data Inputs'!A$27, "")))))</f>
        <v/>
      </c>
      <c r="T102" s="58"/>
      <c r="U102" s="52" t="str">
        <f>IF(T102='Data Inputs'!K$23,'Data Inputs'!A$23,IF(T102='Data Inputs'!K$24,'Data Inputs'!A$24, IF(T102='Data Inputs'!K$25,'Data Inputs'!A$25, IF(T102='Data Inputs'!K$26,'Data Inputs'!A$26, IF(T102='Data Inputs'!K$27,'Data Inputs'!A$27, "")))))</f>
        <v/>
      </c>
      <c r="V102" s="66" t="e">
        <f>(P102*'Data Inputs'!D$28)+(Q102*'Data Inputs'!H$28)+(S102*'Data Inputs'!J$28)+(U102*'Data Inputs'!L$28)</f>
        <v>#VALUE!</v>
      </c>
    </row>
    <row r="103" spans="1:22" x14ac:dyDescent="0.2">
      <c r="A103" s="56" t="s">
        <v>128</v>
      </c>
      <c r="B103" s="57"/>
      <c r="C103" s="58"/>
      <c r="D103" s="59"/>
      <c r="E103" s="54" t="str">
        <f>IF(D103="","",D103*INDEX('Data Inputs'!C$6:C$11,MATCH(C103,Energy)))</f>
        <v/>
      </c>
      <c r="F103" s="60" t="str">
        <f>IF(D103="","", D103*INDEX('Data Inputs'!E$6:E$11,MATCH(C103,Energy)))</f>
        <v/>
      </c>
      <c r="G103" s="58"/>
      <c r="H103" s="58"/>
      <c r="I103" s="58"/>
      <c r="J103" s="61"/>
      <c r="K103" s="62"/>
      <c r="L103" s="62"/>
      <c r="M103" s="58"/>
      <c r="N103" s="63"/>
      <c r="O103" s="64" t="e">
        <f t="shared" si="3"/>
        <v>#VALUE!</v>
      </c>
      <c r="P103" s="65" t="e">
        <f>IF(AND(O103&lt;'Data Inputs'!D$23,O103&gt;='Data Inputs'!B$23),'Data Inputs'!A$23, IF(AND(O103&lt;'Data Inputs'!D$24,O103&gt;='Data Inputs'!B$24),'Data Inputs'!A$24, IF(AND(O103&lt;'Data Inputs'!D$25,O103&gt;='Data Inputs'!B$25),'Data Inputs'!A$25, IF(AND(O103&lt;='Data Inputs'!D$26,O103&gt;='Data Inputs'!B$26),'Data Inputs'!A$26, IF(O103&gt;'Data Inputs'!D$26,'Data Inputs'!A$27, 0)))))</f>
        <v>#VALUE!</v>
      </c>
      <c r="Q103" s="65">
        <f>IF(AND(N103&lt;'Data Inputs'!H$23,N103&gt;='Data Inputs'!F$23),'Data Inputs'!A$23, IF(AND(N103&lt;'Data Inputs'!H$24,N103&gt;='Data Inputs'!F$24),'Data Inputs'!A$24, IF(AND(N103&lt;'Data Inputs'!H$25,N103&gt;='Data Inputs'!F$25),'Data Inputs'!A$25, IF(AND(N103&lt;='Data Inputs'!H$26,N103&gt;='Data Inputs'!F$26),'Data Inputs'!A$26, IF(N103&gt;'Data Inputs'!H$26,'Data Inputs'!A$27, 0)))))</f>
        <v>100</v>
      </c>
      <c r="R103" s="58"/>
      <c r="S103" s="52" t="str">
        <f>IF(R103='Data Inputs'!I$23,'Data Inputs'!A$23,IF(R103='Data Inputs'!I$24,'Data Inputs'!A$24, IF(R103='Data Inputs'!I$25,'Data Inputs'!A$25, IF(R103='Data Inputs'!I$26,'Data Inputs'!A$26, IF(R103='Data Inputs'!I$27,'Data Inputs'!A$27, "")))))</f>
        <v/>
      </c>
      <c r="T103" s="58"/>
      <c r="U103" s="52" t="str">
        <f>IF(T103='Data Inputs'!K$23,'Data Inputs'!A$23,IF(T103='Data Inputs'!K$24,'Data Inputs'!A$24, IF(T103='Data Inputs'!K$25,'Data Inputs'!A$25, IF(T103='Data Inputs'!K$26,'Data Inputs'!A$26, IF(T103='Data Inputs'!K$27,'Data Inputs'!A$27, "")))))</f>
        <v/>
      </c>
      <c r="V103" s="66" t="e">
        <f>(P103*'Data Inputs'!D$28)+(Q103*'Data Inputs'!H$28)+(S103*'Data Inputs'!J$28)+(U103*'Data Inputs'!L$28)</f>
        <v>#VALUE!</v>
      </c>
    </row>
    <row r="104" spans="1:22" x14ac:dyDescent="0.2">
      <c r="A104" s="56" t="s">
        <v>129</v>
      </c>
      <c r="B104" s="57"/>
      <c r="C104" s="58"/>
      <c r="D104" s="59"/>
      <c r="E104" s="54" t="str">
        <f>IF(D104="","",D104*INDEX('Data Inputs'!C$6:C$11,MATCH(C104,Energy)))</f>
        <v/>
      </c>
      <c r="F104" s="60" t="str">
        <f>IF(D104="","", D104*INDEX('Data Inputs'!E$6:E$11,MATCH(C104,Energy)))</f>
        <v/>
      </c>
      <c r="G104" s="58"/>
      <c r="H104" s="58"/>
      <c r="I104" s="58"/>
      <c r="J104" s="61"/>
      <c r="K104" s="62"/>
      <c r="L104" s="62"/>
      <c r="M104" s="58"/>
      <c r="N104" s="63"/>
      <c r="O104" s="64" t="e">
        <f t="shared" si="3"/>
        <v>#VALUE!</v>
      </c>
      <c r="P104" s="65" t="e">
        <f>IF(AND(O104&lt;'Data Inputs'!D$23,O104&gt;='Data Inputs'!B$23),'Data Inputs'!A$23, IF(AND(O104&lt;'Data Inputs'!D$24,O104&gt;='Data Inputs'!B$24),'Data Inputs'!A$24, IF(AND(O104&lt;'Data Inputs'!D$25,O104&gt;='Data Inputs'!B$25),'Data Inputs'!A$25, IF(AND(O104&lt;='Data Inputs'!D$26,O104&gt;='Data Inputs'!B$26),'Data Inputs'!A$26, IF(O104&gt;'Data Inputs'!D$26,'Data Inputs'!A$27, 0)))))</f>
        <v>#VALUE!</v>
      </c>
      <c r="Q104" s="65">
        <f>IF(AND(N104&lt;'Data Inputs'!H$23,N104&gt;='Data Inputs'!F$23),'Data Inputs'!A$23, IF(AND(N104&lt;'Data Inputs'!H$24,N104&gt;='Data Inputs'!F$24),'Data Inputs'!A$24, IF(AND(N104&lt;'Data Inputs'!H$25,N104&gt;='Data Inputs'!F$25),'Data Inputs'!A$25, IF(AND(N104&lt;='Data Inputs'!H$26,N104&gt;='Data Inputs'!F$26),'Data Inputs'!A$26, IF(N104&gt;'Data Inputs'!H$26,'Data Inputs'!A$27, 0)))))</f>
        <v>100</v>
      </c>
      <c r="R104" s="58"/>
      <c r="S104" s="52" t="str">
        <f>IF(R104='Data Inputs'!I$23,'Data Inputs'!A$23,IF(R104='Data Inputs'!I$24,'Data Inputs'!A$24, IF(R104='Data Inputs'!I$25,'Data Inputs'!A$25, IF(R104='Data Inputs'!I$26,'Data Inputs'!A$26, IF(R104='Data Inputs'!I$27,'Data Inputs'!A$27, "")))))</f>
        <v/>
      </c>
      <c r="T104" s="58"/>
      <c r="U104" s="52" t="str">
        <f>IF(T104='Data Inputs'!K$23,'Data Inputs'!A$23,IF(T104='Data Inputs'!K$24,'Data Inputs'!A$24, IF(T104='Data Inputs'!K$25,'Data Inputs'!A$25, IF(T104='Data Inputs'!K$26,'Data Inputs'!A$26, IF(T104='Data Inputs'!K$27,'Data Inputs'!A$27, "")))))</f>
        <v/>
      </c>
      <c r="V104" s="66" t="e">
        <f>(P104*'Data Inputs'!D$28)+(Q104*'Data Inputs'!H$28)+(S104*'Data Inputs'!J$28)+(U104*'Data Inputs'!L$28)</f>
        <v>#VALUE!</v>
      </c>
    </row>
    <row r="105" spans="1:22" x14ac:dyDescent="0.2">
      <c r="A105" s="56" t="s">
        <v>130</v>
      </c>
      <c r="B105" s="57"/>
      <c r="C105" s="58"/>
      <c r="D105" s="59"/>
      <c r="E105" s="54" t="str">
        <f>IF(D105="","",D105*INDEX('Data Inputs'!C$6:C$11,MATCH(C105,Energy)))</f>
        <v/>
      </c>
      <c r="F105" s="60" t="str">
        <f>IF(D105="","", D105*INDEX('Data Inputs'!E$6:E$11,MATCH(C105,Energy)))</f>
        <v/>
      </c>
      <c r="G105" s="58"/>
      <c r="H105" s="58"/>
      <c r="I105" s="58"/>
      <c r="J105" s="61"/>
      <c r="K105" s="62"/>
      <c r="L105" s="62"/>
      <c r="M105" s="58"/>
      <c r="N105" s="63"/>
      <c r="O105" s="64" t="e">
        <f t="shared" si="3"/>
        <v>#VALUE!</v>
      </c>
      <c r="P105" s="65" t="e">
        <f>IF(AND(O105&lt;'Data Inputs'!D$23,O105&gt;='Data Inputs'!B$23),'Data Inputs'!A$23, IF(AND(O105&lt;'Data Inputs'!D$24,O105&gt;='Data Inputs'!B$24),'Data Inputs'!A$24, IF(AND(O105&lt;'Data Inputs'!D$25,O105&gt;='Data Inputs'!B$25),'Data Inputs'!A$25, IF(AND(O105&lt;='Data Inputs'!D$26,O105&gt;='Data Inputs'!B$26),'Data Inputs'!A$26, IF(O105&gt;'Data Inputs'!D$26,'Data Inputs'!A$27, 0)))))</f>
        <v>#VALUE!</v>
      </c>
      <c r="Q105" s="65">
        <f>IF(AND(N105&lt;'Data Inputs'!H$23,N105&gt;='Data Inputs'!F$23),'Data Inputs'!A$23, IF(AND(N105&lt;'Data Inputs'!H$24,N105&gt;='Data Inputs'!F$24),'Data Inputs'!A$24, IF(AND(N105&lt;'Data Inputs'!H$25,N105&gt;='Data Inputs'!F$25),'Data Inputs'!A$25, IF(AND(N105&lt;='Data Inputs'!H$26,N105&gt;='Data Inputs'!F$26),'Data Inputs'!A$26, IF(N105&gt;'Data Inputs'!H$26,'Data Inputs'!A$27, 0)))))</f>
        <v>100</v>
      </c>
      <c r="R105" s="58"/>
      <c r="S105" s="52" t="str">
        <f>IF(R105='Data Inputs'!I$23,'Data Inputs'!A$23,IF(R105='Data Inputs'!I$24,'Data Inputs'!A$24, IF(R105='Data Inputs'!I$25,'Data Inputs'!A$25, IF(R105='Data Inputs'!I$26,'Data Inputs'!A$26, IF(R105='Data Inputs'!I$27,'Data Inputs'!A$27, "")))))</f>
        <v/>
      </c>
      <c r="T105" s="58"/>
      <c r="U105" s="52" t="str">
        <f>IF(T105='Data Inputs'!K$23,'Data Inputs'!A$23,IF(T105='Data Inputs'!K$24,'Data Inputs'!A$24, IF(T105='Data Inputs'!K$25,'Data Inputs'!A$25, IF(T105='Data Inputs'!K$26,'Data Inputs'!A$26, IF(T105='Data Inputs'!K$27,'Data Inputs'!A$27, "")))))</f>
        <v/>
      </c>
      <c r="V105" s="66" t="e">
        <f>(P105*'Data Inputs'!D$28)+(Q105*'Data Inputs'!H$28)+(S105*'Data Inputs'!J$28)+(U105*'Data Inputs'!L$28)</f>
        <v>#VALUE!</v>
      </c>
    </row>
    <row r="106" spans="1:22" x14ac:dyDescent="0.2">
      <c r="A106" s="67" t="s">
        <v>131</v>
      </c>
      <c r="B106" s="68"/>
      <c r="C106" s="69"/>
      <c r="D106" s="70"/>
      <c r="E106" s="71" t="str">
        <f>IF(D106="","",D106*INDEX('Data Inputs'!C$6:C$11,MATCH(C106,Energy)))</f>
        <v/>
      </c>
      <c r="F106" s="72" t="str">
        <f>IF(D106="","", D106*INDEX('Data Inputs'!E$6:E$11,MATCH(C106,Energy)))</f>
        <v/>
      </c>
      <c r="G106" s="69"/>
      <c r="H106" s="69"/>
      <c r="I106" s="69"/>
      <c r="J106" s="73"/>
      <c r="K106" s="74"/>
      <c r="L106" s="74"/>
      <c r="M106" s="69"/>
      <c r="N106" s="75"/>
      <c r="O106" s="76" t="e">
        <f t="shared" si="3"/>
        <v>#VALUE!</v>
      </c>
      <c r="P106" s="77" t="e">
        <f>IF(AND(O106&lt;'Data Inputs'!D$23,O106&gt;='Data Inputs'!B$23),'Data Inputs'!A$23, IF(AND(O106&lt;'Data Inputs'!D$24,O106&gt;='Data Inputs'!B$24),'Data Inputs'!A$24, IF(AND(O106&lt;'Data Inputs'!D$25,O106&gt;='Data Inputs'!B$25),'Data Inputs'!A$25, IF(AND(O106&lt;='Data Inputs'!D$26,O106&gt;='Data Inputs'!B$26),'Data Inputs'!A$26, IF(O106&gt;'Data Inputs'!D$26,'Data Inputs'!A$27, 0)))))</f>
        <v>#VALUE!</v>
      </c>
      <c r="Q106" s="77">
        <f>IF(AND(N106&lt;'Data Inputs'!H$23,N106&gt;='Data Inputs'!F$23),'Data Inputs'!A$23, IF(AND(N106&lt;'Data Inputs'!H$24,N106&gt;='Data Inputs'!F$24),'Data Inputs'!A$24, IF(AND(N106&lt;'Data Inputs'!H$25,N106&gt;='Data Inputs'!F$25),'Data Inputs'!A$25, IF(AND(N106&lt;='Data Inputs'!H$26,N106&gt;='Data Inputs'!F$26),'Data Inputs'!A$26, IF(N106&gt;'Data Inputs'!H$26,'Data Inputs'!A$27, 0)))))</f>
        <v>100</v>
      </c>
      <c r="R106" s="69"/>
      <c r="S106" s="52" t="str">
        <f>IF(R106='Data Inputs'!I$23,'Data Inputs'!A$23,IF(R106='Data Inputs'!I$24,'Data Inputs'!A$24, IF(R106='Data Inputs'!I$25,'Data Inputs'!A$25, IF(R106='Data Inputs'!I$26,'Data Inputs'!A$26, IF(R106='Data Inputs'!I$27,'Data Inputs'!A$27, "")))))</f>
        <v/>
      </c>
      <c r="T106" s="69"/>
      <c r="U106" s="52" t="str">
        <f>IF(T106='Data Inputs'!K$23,'Data Inputs'!A$23,IF(T106='Data Inputs'!K$24,'Data Inputs'!A$24, IF(T106='Data Inputs'!K$25,'Data Inputs'!A$25, IF(T106='Data Inputs'!K$26,'Data Inputs'!A$26, IF(T106='Data Inputs'!K$27,'Data Inputs'!A$27, "")))))</f>
        <v/>
      </c>
      <c r="V106" s="78" t="e">
        <f>(P106*'Data Inputs'!D$28)+(Q106*'Data Inputs'!H$28)+(S106*'Data Inputs'!J$28)+(U106*'Data Inputs'!L$28)</f>
        <v>#VALUE!</v>
      </c>
    </row>
    <row r="107" spans="1:22" ht="12.75" thickBot="1" x14ac:dyDescent="0.25">
      <c r="A107" s="79" t="s">
        <v>203</v>
      </c>
      <c r="B107" s="80" t="s">
        <v>203</v>
      </c>
      <c r="C107" s="80" t="s">
        <v>203</v>
      </c>
      <c r="D107" s="81">
        <f>SUM(D7:D106)</f>
        <v>604925</v>
      </c>
      <c r="E107" s="82">
        <f>SUM(E7:E106)</f>
        <v>163774.60639999999</v>
      </c>
      <c r="F107" s="83">
        <f>SUM(F7:F106)</f>
        <v>251425.10499999998</v>
      </c>
      <c r="G107" s="80" t="s">
        <v>203</v>
      </c>
      <c r="H107" s="80" t="s">
        <v>203</v>
      </c>
      <c r="I107" s="80" t="s">
        <v>203</v>
      </c>
      <c r="J107" s="80" t="s">
        <v>203</v>
      </c>
      <c r="K107" s="80" t="s">
        <v>203</v>
      </c>
      <c r="L107" s="80" t="s">
        <v>203</v>
      </c>
      <c r="M107" s="80" t="s">
        <v>203</v>
      </c>
      <c r="N107" s="82">
        <f>SUM(N7:N106)</f>
        <v>20000</v>
      </c>
      <c r="O107" s="80" t="s">
        <v>203</v>
      </c>
      <c r="P107" s="80" t="s">
        <v>203</v>
      </c>
      <c r="Q107" s="80" t="s">
        <v>203</v>
      </c>
      <c r="R107" s="80" t="s">
        <v>203</v>
      </c>
      <c r="S107" s="80" t="s">
        <v>203</v>
      </c>
      <c r="T107" s="80" t="s">
        <v>203</v>
      </c>
      <c r="U107" s="80" t="s">
        <v>203</v>
      </c>
      <c r="V107" s="84" t="s">
        <v>203</v>
      </c>
    </row>
    <row r="108" spans="1:22" x14ac:dyDescent="0.2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</row>
  </sheetData>
  <autoFilter ref="A6:X6" xr:uid="{00000000-0009-0000-0000-000003000000}">
    <filterColumn colId="17" showButton="0"/>
    <filterColumn colId="19" showButton="0"/>
  </autoFilter>
  <mergeCells count="22">
    <mergeCell ref="G1:J1"/>
    <mergeCell ref="A4:A6"/>
    <mergeCell ref="B4:B6"/>
    <mergeCell ref="G4:G6"/>
    <mergeCell ref="H4:H6"/>
    <mergeCell ref="I4:I6"/>
    <mergeCell ref="J4:J6"/>
    <mergeCell ref="C5:C6"/>
    <mergeCell ref="D5:D6"/>
    <mergeCell ref="E5:E6"/>
    <mergeCell ref="F5:F6"/>
    <mergeCell ref="B1:E1"/>
    <mergeCell ref="K4:K6"/>
    <mergeCell ref="L4:L6"/>
    <mergeCell ref="M4:M6"/>
    <mergeCell ref="N4:V4"/>
    <mergeCell ref="N5:N6"/>
    <mergeCell ref="O5:O6"/>
    <mergeCell ref="P5:U5"/>
    <mergeCell ref="V5:V6"/>
    <mergeCell ref="R6:S6"/>
    <mergeCell ref="T6:U6"/>
  </mergeCells>
  <dataValidations count="7">
    <dataValidation type="list" allowBlank="1" showInputMessage="1" showErrorMessage="1" sqref="T7:T106" xr:uid="{00000000-0002-0000-0300-000000000000}">
      <formula1>Other</formula1>
    </dataValidation>
    <dataValidation type="list" allowBlank="1" showInputMessage="1" showErrorMessage="1" sqref="R7:R106" xr:uid="{00000000-0002-0000-0300-000001000000}">
      <formula1>Inconvenience</formula1>
    </dataValidation>
    <dataValidation type="list" allowBlank="1" showInputMessage="1" showErrorMessage="1" sqref="C7:C106" xr:uid="{00000000-0002-0000-0300-000002000000}">
      <formula1>Energy</formula1>
    </dataValidation>
    <dataValidation type="list" allowBlank="1" showInputMessage="1" showErrorMessage="1" sqref="L7:L106" xr:uid="{00000000-0002-0000-0300-000003000000}">
      <formula1>Status</formula1>
    </dataValidation>
    <dataValidation type="list" allowBlank="1" showInputMessage="1" showErrorMessage="1" sqref="H7:H106" xr:uid="{00000000-0002-0000-0300-000004000000}">
      <formula1>ElecThermal</formula1>
    </dataValidation>
    <dataValidation type="list" allowBlank="1" showInputMessage="1" showErrorMessage="1" sqref="G7:G106" xr:uid="{00000000-0002-0000-0300-000005000000}">
      <formula1>SavingType</formula1>
    </dataValidation>
    <dataValidation type="list" allowBlank="1" showInputMessage="1" showErrorMessage="1" sqref="M7:M106" xr:uid="{00000000-0002-0000-0300-000006000000}">
      <formula1>CostRange</formula1>
    </dataValidation>
  </dataValidation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  <rowBreaks count="1" manualBreakCount="1">
    <brk id="21" max="12" man="1"/>
  </rowBreaks>
  <colBreaks count="1" manualBreakCount="1">
    <brk id="11" max="51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E8"/>
  <sheetViews>
    <sheetView showGridLines="0" workbookViewId="0">
      <selection activeCell="A7" sqref="A7"/>
    </sheetView>
  </sheetViews>
  <sheetFormatPr defaultRowHeight="12" x14ac:dyDescent="0.2"/>
  <cols>
    <col min="1" max="1" width="8.140625" style="25" customWidth="1"/>
    <col min="2" max="2" width="49.5703125" style="26" customWidth="1"/>
    <col min="3" max="4" width="11.28515625" style="27" customWidth="1"/>
    <col min="5" max="5" width="35.28515625" style="22" customWidth="1"/>
    <col min="6" max="16384" width="9.140625" style="22"/>
  </cols>
  <sheetData>
    <row r="1" spans="1:5" ht="24.75" customHeight="1" x14ac:dyDescent="0.2">
      <c r="A1" s="21" t="s">
        <v>152</v>
      </c>
      <c r="B1" s="21"/>
      <c r="C1" s="21"/>
      <c r="D1" s="21"/>
      <c r="E1" s="21"/>
    </row>
    <row r="2" spans="1:5" s="24" customFormat="1" ht="24.75" customHeight="1" x14ac:dyDescent="0.2">
      <c r="A2" s="23" t="s">
        <v>153</v>
      </c>
      <c r="B2" s="23" t="s">
        <v>154</v>
      </c>
      <c r="C2" s="23" t="s">
        <v>155</v>
      </c>
      <c r="D2" s="23" t="s">
        <v>156</v>
      </c>
      <c r="E2" s="23" t="s">
        <v>157</v>
      </c>
    </row>
    <row r="3" spans="1:5" s="31" customFormat="1" ht="29.25" customHeight="1" x14ac:dyDescent="0.2">
      <c r="A3" s="28">
        <v>1.1000000000000001</v>
      </c>
      <c r="B3" s="29" t="s">
        <v>159</v>
      </c>
      <c r="C3" s="18" t="s">
        <v>158</v>
      </c>
      <c r="D3" s="30">
        <v>40276</v>
      </c>
      <c r="E3" s="29"/>
    </row>
    <row r="4" spans="1:5" s="31" customFormat="1" ht="24.75" customHeight="1" x14ac:dyDescent="0.2">
      <c r="A4" s="32">
        <v>2</v>
      </c>
      <c r="B4" s="20" t="s">
        <v>173</v>
      </c>
      <c r="C4" s="18" t="s">
        <v>174</v>
      </c>
      <c r="D4" s="19">
        <v>41158</v>
      </c>
      <c r="E4" s="20" t="s">
        <v>227</v>
      </c>
    </row>
    <row r="5" spans="1:5" s="31" customFormat="1" ht="24.75" customHeight="1" x14ac:dyDescent="0.2">
      <c r="A5" s="32">
        <v>3</v>
      </c>
      <c r="B5" s="20"/>
      <c r="C5" s="33" t="s">
        <v>174</v>
      </c>
      <c r="D5" s="19">
        <v>41200</v>
      </c>
      <c r="E5" s="20" t="s">
        <v>244</v>
      </c>
    </row>
    <row r="6" spans="1:5" s="31" customFormat="1" ht="24.75" customHeight="1" x14ac:dyDescent="0.2">
      <c r="A6" s="32">
        <v>4</v>
      </c>
      <c r="B6" s="20" t="s">
        <v>245</v>
      </c>
      <c r="C6" s="33" t="s">
        <v>174</v>
      </c>
      <c r="D6" s="19">
        <v>41913</v>
      </c>
      <c r="E6" s="20"/>
    </row>
    <row r="7" spans="1:5" s="31" customFormat="1" ht="24.75" customHeight="1" x14ac:dyDescent="0.2">
      <c r="A7" s="32">
        <v>5</v>
      </c>
      <c r="B7" s="20" t="s">
        <v>246</v>
      </c>
      <c r="C7" s="33" t="s">
        <v>174</v>
      </c>
      <c r="D7" s="19">
        <v>41922</v>
      </c>
      <c r="E7" s="20" t="s">
        <v>244</v>
      </c>
    </row>
    <row r="8" spans="1:5" s="31" customFormat="1" ht="24.75" customHeight="1" x14ac:dyDescent="0.2">
      <c r="A8" s="32"/>
      <c r="B8" s="20"/>
      <c r="C8" s="33"/>
      <c r="D8" s="33"/>
      <c r="E8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Intro</vt:lpstr>
      <vt:lpstr>Data Inputs</vt:lpstr>
      <vt:lpstr>Register of Opportunities</vt:lpstr>
      <vt:lpstr>Example</vt:lpstr>
      <vt:lpstr>Version</vt:lpstr>
      <vt:lpstr>Cost</vt:lpstr>
      <vt:lpstr>CostRange</vt:lpstr>
      <vt:lpstr>ElecThermal</vt:lpstr>
      <vt:lpstr>Energy</vt:lpstr>
      <vt:lpstr>Inconvenience</vt:lpstr>
      <vt:lpstr>Other</vt:lpstr>
      <vt:lpstr>Payback</vt:lpstr>
      <vt:lpstr>'Data Inputs'!Print_Area</vt:lpstr>
      <vt:lpstr>Example!Print_Area</vt:lpstr>
      <vt:lpstr>'Register of Opportunities'!Print_Area</vt:lpstr>
      <vt:lpstr>'Data Inputs'!Print_Titles</vt:lpstr>
      <vt:lpstr>Example!Print_Titles</vt:lpstr>
      <vt:lpstr>'Register of Opportunities'!Print_Titles</vt:lpstr>
      <vt:lpstr>SavingType</vt:lpstr>
      <vt:lpstr>Status</vt:lpstr>
    </vt:vector>
  </TitlesOfParts>
  <Company>Byrne Ó Cléirigh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 of Opportunities</dc:title>
  <dc:creator>Byrne Ó Cléirigh Consulting</dc:creator>
  <cp:lastModifiedBy>Liam P Ó Cléirigh</cp:lastModifiedBy>
  <cp:lastPrinted>2012-08-13T16:49:17Z</cp:lastPrinted>
  <dcterms:created xsi:type="dcterms:W3CDTF">2007-09-17T14:44:40Z</dcterms:created>
  <dcterms:modified xsi:type="dcterms:W3CDTF">2019-11-04T13:32:40Z</dcterms:modified>
</cp:coreProperties>
</file>